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D999" lockStructure="1"/>
  <bookViews>
    <workbookView xWindow="120" yWindow="75" windowWidth="18960" windowHeight="11580"/>
  </bookViews>
  <sheets>
    <sheet name="Part A - Submitter Details" sheetId="1" r:id="rId1"/>
    <sheet name="Part B - Wine Details" sheetId="2" r:id="rId2"/>
    <sheet name="Countries" sheetId="3" state="veryHidden" r:id="rId3"/>
    <sheet name="Lists" sheetId="4" state="veryHidden" r:id="rId4"/>
    <sheet name="Sheet4" sheetId="6" state="veryHidden" r:id="rId5"/>
  </sheets>
  <definedNames>
    <definedName name="_xlnm._FilterDatabase" localSheetId="2" hidden="1">Countries!$E$1:$F$381</definedName>
    <definedName name="_strenght">'Part A - Submitter Details'!$E$17:$J$20</definedName>
    <definedName name="AddLine1">'Part A - Submitter Details'!$C$9</definedName>
    <definedName name="AddLine2">'Part A - Submitter Details'!$C$10</definedName>
    <definedName name="AddLine3">'Part A - Submitter Details'!$C$11</definedName>
    <definedName name="AddLine4">'Part A - Submitter Details'!$C$12</definedName>
    <definedName name="AddLine5">'Part A - Submitter Details'!$C$13</definedName>
    <definedName name="AddLine6">'Part A - Submitter Details'!$C$14</definedName>
    <definedName name="AddLine7">'Part A - Submitter Details'!$C$15</definedName>
    <definedName name="Agent1">'Part A - Submitter Details'!$C$23</definedName>
    <definedName name="Agent10">'Part A - Submitter Details'!$C$32</definedName>
    <definedName name="Agent11">'Part A - Submitter Details'!$C$33</definedName>
    <definedName name="Agent12">'Part A - Submitter Details'!$C$34</definedName>
    <definedName name="Agent2">'Part A - Submitter Details'!$C$24</definedName>
    <definedName name="Agent3">'Part A - Submitter Details'!$C$25</definedName>
    <definedName name="Agent4">'Part A - Submitter Details'!$C$26</definedName>
    <definedName name="Agent5">'Part A - Submitter Details'!$C$27</definedName>
    <definedName name="Agent6">'Part A - Submitter Details'!$C$28</definedName>
    <definedName name="Agent7">'Part A - Submitter Details'!$C$29</definedName>
    <definedName name="Agent8">'Part A - Submitter Details'!$C$30</definedName>
    <definedName name="Agent9">'Part A - Submitter Details'!$C$31</definedName>
    <definedName name="clientemail">'Part A - Submitter Details'!$C$16</definedName>
    <definedName name="ClientFax">'Part A - Submitter Details'!$C$18</definedName>
    <definedName name="ClientWebsite">'Part A - Submitter Details'!$C$17</definedName>
    <definedName name="Comp_Name">'Part A - Submitter Details'!$E$4</definedName>
    <definedName name="Comp_Phone">'Part A - Submitter Details'!$E$5</definedName>
    <definedName name="Comp_Type">'Part A - Submitter Details'!$C$20</definedName>
    <definedName name="Contact_email">'Part A - Submitter Details'!$F$14</definedName>
    <definedName name="Contact_Lastname">'Part A - Submitter Details'!$F$11</definedName>
    <definedName name="Contact_Mobile">'Part A - Submitter Details'!$F$13</definedName>
    <definedName name="Contact_Name">'Part A - Submitter Details'!$F$10</definedName>
    <definedName name="Contact_Telephone">'Part A - Submitter Details'!$F$12</definedName>
    <definedName name="Contact_Title">'Part A - Submitter Details'!$F$9</definedName>
    <definedName name="Entered_b4">'Part A - Submitter Details'!$F$17</definedName>
    <definedName name="How_Hear">'Part A - Submitter Details'!$F$18</definedName>
    <definedName name="Info1">'Part A - Submitter Details'!$F$19</definedName>
    <definedName name="Info2">'Part A - Submitter Details'!$F$20</definedName>
    <definedName name="Rules1">'Part A - Submitter Details'!$F$23</definedName>
    <definedName name="Rules2">'Part A - Submitter Details'!$F$24</definedName>
    <definedName name="Rules3">'Part A - Submitter Details'!$F$25</definedName>
    <definedName name="VAT_Num">'Part A - Submitter Details'!$C$19</definedName>
    <definedName name="Wines_entered">'Part A - Submitter Details'!$F$28</definedName>
    <definedName name="Z_62C2D7BF_7EC5_4E57_B9AD_5B03B3884291_.wvu.FilterData" localSheetId="2" hidden="1">Countries!$E$1:$F$381</definedName>
  </definedNames>
  <calcPr calcId="145621"/>
  <customWorkbookViews>
    <customWorkbookView name="_Freelance Decanter - Personal View" guid="{62C2D7BF-7EC5-4E57-B9AD-5B03B3884291}" autoUpdate="1" mergeInterval="5" personalView="1" maximized="1" windowWidth="1276" windowHeight="719" activeSheetId="2"/>
  </customWorkbookViews>
</workbook>
</file>

<file path=xl/calcChain.xml><?xml version="1.0" encoding="utf-8"?>
<calcChain xmlns="http://schemas.openxmlformats.org/spreadsheetml/2006/main">
  <c r="B2" i="2" l="1"/>
  <c r="AN58" i="2" l="1"/>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C58"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C57"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C56"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C55"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C54"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C53"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C52"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C51" i="2"/>
  <c r="AN50" i="2"/>
  <c r="AM50" i="2"/>
  <c r="AL50" i="2"/>
  <c r="AK50" i="2"/>
  <c r="AJ50" i="2"/>
  <c r="AI50" i="2"/>
  <c r="AH50" i="2"/>
  <c r="AG50" i="2"/>
  <c r="AF50" i="2"/>
  <c r="AE50"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C50"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C47"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C46"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C45"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C44"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C43"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C42"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C41"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C39"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C38"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C37"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C36"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C35"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C33"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C32"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C31"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C30"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C29"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C28"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C27"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C26"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C24"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C23"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C22"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C21"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C20"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C18"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C17"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C16"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C15"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C14"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C13"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C12"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C11"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C10" i="2"/>
  <c r="B10" i="2" l="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G382" i="3" l="1"/>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G2" i="3"/>
  <c r="C9" i="2" l="1"/>
  <c r="AN9" i="2"/>
  <c r="AM9" i="2"/>
  <c r="D9" i="2" l="1"/>
  <c r="E9" i="2"/>
  <c r="F9" i="2"/>
  <c r="G9" i="2"/>
  <c r="H9" i="2"/>
  <c r="I9" i="2"/>
  <c r="J9" i="2"/>
  <c r="K9" i="2"/>
  <c r="L9" i="2"/>
  <c r="M9" i="2"/>
  <c r="N9" i="2"/>
  <c r="O9" i="2"/>
  <c r="P9" i="2"/>
  <c r="Q9" i="2"/>
  <c r="R9" i="2"/>
  <c r="S9" i="2"/>
  <c r="T9" i="2"/>
  <c r="U9" i="2"/>
  <c r="V9" i="2"/>
  <c r="W9" i="2"/>
  <c r="X9" i="2"/>
  <c r="Y9" i="2"/>
  <c r="Z9" i="2"/>
  <c r="AA9" i="2"/>
  <c r="AB9" i="2"/>
  <c r="AC9" i="2"/>
  <c r="AD9" i="2"/>
  <c r="AE9" i="2"/>
  <c r="AF9" i="2"/>
  <c r="AG9" i="2"/>
  <c r="AH9" i="2"/>
  <c r="AI9" i="2"/>
  <c r="AJ9" i="2"/>
  <c r="AK9" i="2"/>
  <c r="AL9" i="2"/>
</calcChain>
</file>

<file path=xl/sharedStrings.xml><?xml version="1.0" encoding="utf-8"?>
<sst xmlns="http://schemas.openxmlformats.org/spreadsheetml/2006/main" count="21983" uniqueCount="7142">
  <si>
    <t>Town</t>
  </si>
  <si>
    <t>Country</t>
  </si>
  <si>
    <t>Website</t>
  </si>
  <si>
    <t>B: Company Telephone</t>
  </si>
  <si>
    <t>Wine Technical Details</t>
  </si>
  <si>
    <r>
      <t>Instructions: Please e-mail parts A - C to</t>
    </r>
    <r>
      <rPr>
        <b/>
        <sz val="8"/>
        <color theme="1"/>
        <rFont val="Arial"/>
        <family val="2"/>
        <scheme val="minor"/>
      </rPr>
      <t xml:space="preserve"> worldwineawards@decanter.com</t>
    </r>
  </si>
  <si>
    <t>A: Company
Name</t>
  </si>
  <si>
    <t>Address
Line 1</t>
  </si>
  <si>
    <t>Address
Line 2</t>
  </si>
  <si>
    <t>Address
Line 3</t>
  </si>
  <si>
    <t>County /
Region</t>
  </si>
  <si>
    <t>Postal /
Zip Code</t>
  </si>
  <si>
    <t>Company
e-mail</t>
  </si>
  <si>
    <t>Company
Fax</t>
  </si>
  <si>
    <t>Type of
Company</t>
  </si>
  <si>
    <t>UK Agent</t>
  </si>
  <si>
    <t>Agent
Company</t>
  </si>
  <si>
    <t>Agent
Add1</t>
  </si>
  <si>
    <t>Agent
Add2</t>
  </si>
  <si>
    <t>Agent
Add 3</t>
  </si>
  <si>
    <t>Agent
Postcode</t>
  </si>
  <si>
    <t>Agent
Title</t>
  </si>
  <si>
    <t>Agent
Name1</t>
  </si>
  <si>
    <t>Agent
Name2</t>
  </si>
  <si>
    <t>Agent
Phone</t>
  </si>
  <si>
    <t>Agent
e-mail</t>
  </si>
  <si>
    <t>Agent
Website</t>
  </si>
  <si>
    <t>Entered b4</t>
  </si>
  <si>
    <t>How Hear</t>
  </si>
  <si>
    <t>Info1</t>
  </si>
  <si>
    <t>Info2</t>
  </si>
  <si>
    <t>Contact_Title</t>
  </si>
  <si>
    <t>Contact_name</t>
  </si>
  <si>
    <t>Rules1</t>
  </si>
  <si>
    <t>Rules2</t>
  </si>
  <si>
    <t>Rules3</t>
  </si>
  <si>
    <t>Contact_Telephone</t>
  </si>
  <si>
    <t>Contact_Mob</t>
  </si>
  <si>
    <t>Contact_email</t>
  </si>
  <si>
    <t>Other Stockist 2 Website</t>
  </si>
  <si>
    <t>Abouriou  </t>
  </si>
  <si>
    <t>Acolon</t>
  </si>
  <si>
    <t>Agiorgitiko</t>
  </si>
  <si>
    <t>Aglianico</t>
  </si>
  <si>
    <t>Aglianico Amaro</t>
  </si>
  <si>
    <t>Aglianico del Vulture</t>
  </si>
  <si>
    <t>Aidani</t>
  </si>
  <si>
    <t>Aidani Mavro</t>
  </si>
  <si>
    <t>Airén</t>
  </si>
  <si>
    <t>Aladasturi  </t>
  </si>
  <si>
    <t>Alarijen  </t>
  </si>
  <si>
    <t>Albalonga  </t>
  </si>
  <si>
    <t>Albana</t>
  </si>
  <si>
    <t>Albanella  </t>
  </si>
  <si>
    <t>Albariño</t>
  </si>
  <si>
    <t>Albarossa</t>
  </si>
  <si>
    <t>Albillo</t>
  </si>
  <si>
    <t>Albillo Krimskii  </t>
  </si>
  <si>
    <t>Aleatico</t>
  </si>
  <si>
    <t>Aleatico dell'Elba</t>
  </si>
  <si>
    <t>Alexandrouli  </t>
  </si>
  <si>
    <t xml:space="preserve">Alfrocheiro  </t>
  </si>
  <si>
    <t>Alfrocheiro Preto  </t>
  </si>
  <si>
    <t>Alibernet</t>
  </si>
  <si>
    <t>Alicante Ganzin  </t>
  </si>
  <si>
    <t>Aligoté</t>
  </si>
  <si>
    <t>Alphonse Lavallee</t>
  </si>
  <si>
    <t>Altesse</t>
  </si>
  <si>
    <t>Altrugo  </t>
  </si>
  <si>
    <t>Alvarelhao  </t>
  </si>
  <si>
    <t>Alvarinho</t>
  </si>
  <si>
    <t>Amigne</t>
  </si>
  <si>
    <t>Amorghiano  </t>
  </si>
  <si>
    <t>Ancellotta</t>
  </si>
  <si>
    <t>Andre</t>
  </si>
  <si>
    <t>Ansonica</t>
  </si>
  <si>
    <t>Antâo Vaz</t>
  </si>
  <si>
    <t>Apinto</t>
  </si>
  <si>
    <t>Aragnan  </t>
  </si>
  <si>
    <t>Aragonés</t>
  </si>
  <si>
    <t>Aragonez</t>
  </si>
  <si>
    <t>Aramon  </t>
  </si>
  <si>
    <t>Arany Sárfehér</t>
  </si>
  <si>
    <t>Arbane</t>
  </si>
  <si>
    <t>Arinarnoa</t>
  </si>
  <si>
    <t>Arinto</t>
  </si>
  <si>
    <t>Arneis</t>
  </si>
  <si>
    <t>Arrufiac</t>
  </si>
  <si>
    <t>Aspiran</t>
  </si>
  <si>
    <t>Asprinio</t>
  </si>
  <si>
    <t>Asprouda</t>
  </si>
  <si>
    <t>Asprovaria</t>
  </si>
  <si>
    <t>Assyrtiko</t>
  </si>
  <si>
    <t>Athiri</t>
  </si>
  <si>
    <t>Aubin Vert  </t>
  </si>
  <si>
    <t>Aubun</t>
  </si>
  <si>
    <t>Aurelius</t>
  </si>
  <si>
    <t>Avana  </t>
  </si>
  <si>
    <t>Avarengo</t>
  </si>
  <si>
    <t>Avesso</t>
  </si>
  <si>
    <t>Avgoustiatis</t>
  </si>
  <si>
    <t>Azal</t>
  </si>
  <si>
    <t>Azal Tinto  </t>
  </si>
  <si>
    <t>Babeasca Neagra  </t>
  </si>
  <si>
    <t>Babich</t>
  </si>
  <si>
    <t>Bacchus</t>
  </si>
  <si>
    <t>Bachet  </t>
  </si>
  <si>
    <t>Baga</t>
  </si>
  <si>
    <t>Baltica</t>
  </si>
  <si>
    <t>Barbarossa</t>
  </si>
  <si>
    <t>Barbera</t>
  </si>
  <si>
    <t>Baroque</t>
  </si>
  <si>
    <t>Barroca</t>
  </si>
  <si>
    <t>Batiki</t>
  </si>
  <si>
    <t>Bazaleturi</t>
  </si>
  <si>
    <t>Beaunoir  </t>
  </si>
  <si>
    <t>Beli Pinot</t>
  </si>
  <si>
    <t>Bellone</t>
  </si>
  <si>
    <t>Bequignol  </t>
  </si>
  <si>
    <t>Bervedino  </t>
  </si>
  <si>
    <t>Bianchetta</t>
  </si>
  <si>
    <t>Bianco d'Alessano  </t>
  </si>
  <si>
    <t>Biancolella</t>
  </si>
  <si>
    <t>Biancone  </t>
  </si>
  <si>
    <t>Biancu Gentile  </t>
  </si>
  <si>
    <t>Bical</t>
  </si>
  <si>
    <t>Bigolona  </t>
  </si>
  <si>
    <t>Black Korinthioki</t>
  </si>
  <si>
    <t>Black Muscat</t>
  </si>
  <si>
    <t>Blahya</t>
  </si>
  <si>
    <t>Blanqueiron  </t>
  </si>
  <si>
    <t>Blauer Portugieser</t>
  </si>
  <si>
    <t>Blauer Zweigelt</t>
  </si>
  <si>
    <t>Blaufränkisch</t>
  </si>
  <si>
    <t>Bobal</t>
  </si>
  <si>
    <t>Bogarkere</t>
  </si>
  <si>
    <t>Boğazkere</t>
  </si>
  <si>
    <t>Bogdanusa</t>
  </si>
  <si>
    <t>Bombino Bianco</t>
  </si>
  <si>
    <t>Bombino Nero</t>
  </si>
  <si>
    <t>Bonarda</t>
  </si>
  <si>
    <t>Bourboulenc</t>
  </si>
  <si>
    <t>Bouvier</t>
  </si>
  <si>
    <t>Bovale Sardo</t>
  </si>
  <si>
    <t>Brachetto</t>
  </si>
  <si>
    <t>Braucol</t>
  </si>
  <si>
    <t>Brianna  </t>
  </si>
  <si>
    <t>Brun Fourca  </t>
  </si>
  <si>
    <t>Brunal  </t>
  </si>
  <si>
    <t>Brunello</t>
  </si>
  <si>
    <t>Bual</t>
  </si>
  <si>
    <t>Bujariego  </t>
  </si>
  <si>
    <t>Bukettraube  </t>
  </si>
  <si>
    <t>Burrablanca  </t>
  </si>
  <si>
    <t>Bursona Langanesi</t>
  </si>
  <si>
    <t>Cabeo</t>
  </si>
  <si>
    <t>Cabernet Cubin  </t>
  </si>
  <si>
    <t>Cabernet Dorio  </t>
  </si>
  <si>
    <t>Cabernet Dorsa</t>
  </si>
  <si>
    <t>Cabernet Franc</t>
  </si>
  <si>
    <t>Cabernet Gernischt  </t>
  </si>
  <si>
    <t>Cabernet Mitos</t>
  </si>
  <si>
    <t>Cabernet Pfeffer  </t>
  </si>
  <si>
    <t>Cabernet Sauvignon</t>
  </si>
  <si>
    <t>Cagnulari</t>
  </si>
  <si>
    <t>Caiño Blanco</t>
  </si>
  <si>
    <t>Caiño Tinto</t>
  </si>
  <si>
    <t>Cal Karasi</t>
  </si>
  <si>
    <t>Caladoc</t>
  </si>
  <si>
    <t>Calbanesco</t>
  </si>
  <si>
    <t>Calitor  </t>
  </si>
  <si>
    <t>Callet</t>
  </si>
  <si>
    <t>Camapiate</t>
  </si>
  <si>
    <t>Camaralet de Lasseube  </t>
  </si>
  <si>
    <t>Canaiolo</t>
  </si>
  <si>
    <t>Cannonau</t>
  </si>
  <si>
    <t>Canocazo  </t>
  </si>
  <si>
    <t>Capretione</t>
  </si>
  <si>
    <t>Carbase</t>
  </si>
  <si>
    <t>Carignan</t>
  </si>
  <si>
    <t xml:space="preserve">Carignan Blanc </t>
  </si>
  <si>
    <t>Cariñena</t>
  </si>
  <si>
    <t>Carmenère</t>
  </si>
  <si>
    <t>Carminoir  </t>
  </si>
  <si>
    <t>Carricante</t>
  </si>
  <si>
    <t>Casavecchia  </t>
  </si>
  <si>
    <t>Casetta  </t>
  </si>
  <si>
    <t>Castelao</t>
  </si>
  <si>
    <t>Catarratto</t>
  </si>
  <si>
    <t>Cayetana  </t>
  </si>
  <si>
    <t>Cercial do Douro</t>
  </si>
  <si>
    <t>Cereza  </t>
  </si>
  <si>
    <t>Cesanese</t>
  </si>
  <si>
    <t>Cetinka</t>
  </si>
  <si>
    <t>Charbono</t>
  </si>
  <si>
    <t>Chardonel</t>
  </si>
  <si>
    <t>Chardonnay</t>
  </si>
  <si>
    <t>Chasan</t>
  </si>
  <si>
    <t>Chasselas</t>
  </si>
  <si>
    <t>Chenin Blanc</t>
  </si>
  <si>
    <t>Chinuri</t>
  </si>
  <si>
    <t>Cienna</t>
  </si>
  <si>
    <t>Ciliegiolo</t>
  </si>
  <si>
    <t>Cinsault</t>
  </si>
  <si>
    <t>Cividino  </t>
  </si>
  <si>
    <t>Clairette</t>
  </si>
  <si>
    <t>Claret de Gers  </t>
  </si>
  <si>
    <t>Clinton</t>
  </si>
  <si>
    <t>Coatina</t>
  </si>
  <si>
    <t>Cococciola</t>
  </si>
  <si>
    <t>Coda di Volpa</t>
  </si>
  <si>
    <t>Codega</t>
  </si>
  <si>
    <t>Colombard</t>
  </si>
  <si>
    <t>Colorino</t>
  </si>
  <si>
    <t>Completer  </t>
  </si>
  <si>
    <t>Complexa</t>
  </si>
  <si>
    <t>Concord  </t>
  </si>
  <si>
    <t>Corinth Current</t>
  </si>
  <si>
    <t>Cornalin</t>
  </si>
  <si>
    <t>Cornifesto  </t>
  </si>
  <si>
    <t>Corot Noir  </t>
  </si>
  <si>
    <t>Cortese</t>
  </si>
  <si>
    <t>Corvina</t>
  </si>
  <si>
    <t>Corvina e Corvinone</t>
  </si>
  <si>
    <t>Corvinone</t>
  </si>
  <si>
    <t>Counoise</t>
  </si>
  <si>
    <t>Courbu Blanc  </t>
  </si>
  <si>
    <t>Criolla Grande</t>
  </si>
  <si>
    <t>Croatina</t>
  </si>
  <si>
    <t>Crouchen</t>
  </si>
  <si>
    <t>Cserszegi Fűszeres</t>
  </si>
  <si>
    <t>Cygne Blanc  </t>
  </si>
  <si>
    <t>Dafni</t>
  </si>
  <si>
    <t>Damaschino  </t>
  </si>
  <si>
    <t>Dameron  </t>
  </si>
  <si>
    <t>Darkenusa  </t>
  </si>
  <si>
    <t>De Chaunac  </t>
  </si>
  <si>
    <t>Debina  </t>
  </si>
  <si>
    <t>Debit</t>
  </si>
  <si>
    <t>Devin</t>
  </si>
  <si>
    <t>Diamond  </t>
  </si>
  <si>
    <t>Dimiat  </t>
  </si>
  <si>
    <t>Dindarella  </t>
  </si>
  <si>
    <t>Diolinoir</t>
  </si>
  <si>
    <t>Dobricic  </t>
  </si>
  <si>
    <t>Dolcetto</t>
  </si>
  <si>
    <t>Dolle</t>
  </si>
  <si>
    <t>Domina</t>
  </si>
  <si>
    <t>Dona Blanca  </t>
  </si>
  <si>
    <t>Donzelinho</t>
  </si>
  <si>
    <t>Doradillo</t>
  </si>
  <si>
    <t>Dornfelder</t>
  </si>
  <si>
    <t>Duras</t>
  </si>
  <si>
    <t>Durella</t>
  </si>
  <si>
    <t>Durif</t>
  </si>
  <si>
    <t>Durize  </t>
  </si>
  <si>
    <t>Dzvelshava  </t>
  </si>
  <si>
    <t>Edelweiss  </t>
  </si>
  <si>
    <t>Egiodola  </t>
  </si>
  <si>
    <t>Ehrenfelser</t>
  </si>
  <si>
    <t>Elbling</t>
  </si>
  <si>
    <t>Elvira  </t>
  </si>
  <si>
    <t>Emir</t>
  </si>
  <si>
    <t>Enantio  </t>
  </si>
  <si>
    <t>Encruzado</t>
  </si>
  <si>
    <t>Erbaluce</t>
  </si>
  <si>
    <t>Espadeiro</t>
  </si>
  <si>
    <t>Etraire de l'Adui  </t>
  </si>
  <si>
    <t>Eyholzer  </t>
  </si>
  <si>
    <t>Ezerjo  </t>
  </si>
  <si>
    <t>Faber</t>
  </si>
  <si>
    <t>Falanghina</t>
  </si>
  <si>
    <t>Favorita</t>
  </si>
  <si>
    <t>Fenile  </t>
  </si>
  <si>
    <t>Fernao Pires</t>
  </si>
  <si>
    <t>Ferrón</t>
  </si>
  <si>
    <t>Feteasca  </t>
  </si>
  <si>
    <t>Feteasca Alba</t>
  </si>
  <si>
    <t>Feteasca Neagra</t>
  </si>
  <si>
    <t>Feteasca Regale Blanc</t>
  </si>
  <si>
    <t>Fiano</t>
  </si>
  <si>
    <t>Flora</t>
  </si>
  <si>
    <t>Florental  </t>
  </si>
  <si>
    <t>Fogoneu  </t>
  </si>
  <si>
    <t>Folgasao</t>
  </si>
  <si>
    <t>Folle Blanche</t>
  </si>
  <si>
    <t>Forastera  </t>
  </si>
  <si>
    <t>Forcallat  </t>
  </si>
  <si>
    <t>Forestera</t>
  </si>
  <si>
    <t>Fortana  </t>
  </si>
  <si>
    <t>Francavilla  </t>
  </si>
  <si>
    <t>Franconia blue</t>
  </si>
  <si>
    <t>Francusa  </t>
  </si>
  <si>
    <t>Frankish</t>
  </si>
  <si>
    <t>Frappato</t>
  </si>
  <si>
    <t>Freisa</t>
  </si>
  <si>
    <t>Freisamer  </t>
  </si>
  <si>
    <t>Friulare</t>
  </si>
  <si>
    <t>Friuli Venezia Giulia</t>
  </si>
  <si>
    <t>Frühburgunder</t>
  </si>
  <si>
    <t>Fumin</t>
  </si>
  <si>
    <t>Furlanski</t>
  </si>
  <si>
    <t>Furmint</t>
  </si>
  <si>
    <t>Gaglioppo</t>
  </si>
  <si>
    <t>Galego Dourado</t>
  </si>
  <si>
    <t>Gamaret</t>
  </si>
  <si>
    <t>Gamay</t>
  </si>
  <si>
    <t>Garanoir  </t>
  </si>
  <si>
    <t>Garganega</t>
  </si>
  <si>
    <t>Garnacha</t>
  </si>
  <si>
    <t>Garnacha Blanca</t>
  </si>
  <si>
    <t>Gelber Muskateller</t>
  </si>
  <si>
    <t>Gellewza</t>
  </si>
  <si>
    <t>Gewurztraminer</t>
  </si>
  <si>
    <t>Giro  </t>
  </si>
  <si>
    <t>Glera</t>
  </si>
  <si>
    <t>Godello</t>
  </si>
  <si>
    <t>Goldmuskateller</t>
  </si>
  <si>
    <t>Gouveio</t>
  </si>
  <si>
    <t>Graciano</t>
  </si>
  <si>
    <t>Gragnano  </t>
  </si>
  <si>
    <t>Graševina</t>
  </si>
  <si>
    <t>Grauburgunder</t>
  </si>
  <si>
    <t>Grecanico</t>
  </si>
  <si>
    <t>Grechetto</t>
  </si>
  <si>
    <t>Greco</t>
  </si>
  <si>
    <t>Grenache</t>
  </si>
  <si>
    <t>Grenache Blanc</t>
  </si>
  <si>
    <t>Grenache Gris</t>
  </si>
  <si>
    <t>Gresevina</t>
  </si>
  <si>
    <t>Grillo</t>
  </si>
  <si>
    <t>Grolleau</t>
  </si>
  <si>
    <t>Grolleau Gris  </t>
  </si>
  <si>
    <t>Grolleau Noir  </t>
  </si>
  <si>
    <t>Groppello</t>
  </si>
  <si>
    <t>Gros Manseng</t>
  </si>
  <si>
    <t>Grüner Veltliner</t>
  </si>
  <si>
    <t>Guarnaccia Bianca  </t>
  </si>
  <si>
    <t>Gutenborner  </t>
  </si>
  <si>
    <t>Hárslevelű</t>
  </si>
  <si>
    <t>HeÃ¯da</t>
  </si>
  <si>
    <t>Heroldrebe</t>
  </si>
  <si>
    <t>Hondarribi Beltza  </t>
  </si>
  <si>
    <t>Humagne Blanc</t>
  </si>
  <si>
    <t>Humagne Rouge</t>
  </si>
  <si>
    <t>Huscat Humburg</t>
  </si>
  <si>
    <t>Incrocio Manzoni</t>
  </si>
  <si>
    <t>Inzolia</t>
  </si>
  <si>
    <t>Irsai Olivér</t>
  </si>
  <si>
    <t>Italian Riesling</t>
  </si>
  <si>
    <t>Izsaki  </t>
  </si>
  <si>
    <t>Jacquere</t>
  </si>
  <si>
    <t>Jaen</t>
  </si>
  <si>
    <t>Jampal  </t>
  </si>
  <si>
    <t>Johanniter  </t>
  </si>
  <si>
    <t>Joubertin  </t>
  </si>
  <si>
    <t>Juan Garcia</t>
  </si>
  <si>
    <t>Juhfark</t>
  </si>
  <si>
    <t>Juwel  </t>
  </si>
  <si>
    <t>Kabar</t>
  </si>
  <si>
    <t>Kadarka</t>
  </si>
  <si>
    <t>Kadarka Blau  </t>
  </si>
  <si>
    <t>Kalecik Karasi</t>
  </si>
  <si>
    <t>Kaleck Karasi</t>
  </si>
  <si>
    <t>Kanzler  </t>
  </si>
  <si>
    <t>Karsticevica  </t>
  </si>
  <si>
    <t>Katsano  </t>
  </si>
  <si>
    <t>Keduretuli</t>
  </si>
  <si>
    <t>Kekfrankos</t>
  </si>
  <si>
    <t>Kekmedoc  </t>
  </si>
  <si>
    <t>Kéknyelű</t>
  </si>
  <si>
    <t>Kerner</t>
  </si>
  <si>
    <t>Kidonitsa</t>
  </si>
  <si>
    <t>Királyleányka</t>
  </si>
  <si>
    <t>Királyudvar</t>
  </si>
  <si>
    <t>Kisi</t>
  </si>
  <si>
    <t>Klevener</t>
  </si>
  <si>
    <t>Knipperle  </t>
  </si>
  <si>
    <t>Koshu</t>
  </si>
  <si>
    <t>Kotsifali</t>
  </si>
  <si>
    <t>Kovidinka  </t>
  </si>
  <si>
    <t>Krakhuna</t>
  </si>
  <si>
    <t>Krakuna  </t>
  </si>
  <si>
    <t>Krasnostop Zolotovskiy</t>
  </si>
  <si>
    <t>Krassato</t>
  </si>
  <si>
    <t>Kratosija</t>
  </si>
  <si>
    <t>Kuc</t>
  </si>
  <si>
    <t>Kuldzhinskii  </t>
  </si>
  <si>
    <t>La Crescent  </t>
  </si>
  <si>
    <t>Lacrima  </t>
  </si>
  <si>
    <t>Lacrima di Morro d'Alba</t>
  </si>
  <si>
    <t>Lado</t>
  </si>
  <si>
    <t>Lagorthi</t>
  </si>
  <si>
    <t>Lagrein</t>
  </si>
  <si>
    <t>L'Ambertille  </t>
  </si>
  <si>
    <t>Lambrusco di Sorbara</t>
  </si>
  <si>
    <t>Lambrusco Grasparossa</t>
  </si>
  <si>
    <t>Lambrusco Salamino</t>
  </si>
  <si>
    <t>Lancelotta</t>
  </si>
  <si>
    <t>Landot Noir  </t>
  </si>
  <si>
    <t>Lasin  </t>
  </si>
  <si>
    <t>Laski Rizling</t>
  </si>
  <si>
    <t>Lefkada</t>
  </si>
  <si>
    <t>Lefkas  </t>
  </si>
  <si>
    <t>Lemberger</t>
  </si>
  <si>
    <t>Len de l'El  </t>
  </si>
  <si>
    <t>Leon Millot  </t>
  </si>
  <si>
    <t>Liatiko</t>
  </si>
  <si>
    <t>Limnio</t>
  </si>
  <si>
    <t>limniona</t>
  </si>
  <si>
    <t>Listán Prieto</t>
  </si>
  <si>
    <t>Lledoner Pelut</t>
  </si>
  <si>
    <t>Loin de l'oeil</t>
  </si>
  <si>
    <t>Loureiro</t>
  </si>
  <si>
    <t>Lumassina  </t>
  </si>
  <si>
    <t>Macabeo</t>
  </si>
  <si>
    <t>Maceratino</t>
  </si>
  <si>
    <t>Madeleine Angevine</t>
  </si>
  <si>
    <t>Maestri  </t>
  </si>
  <si>
    <t>Magliocco</t>
  </si>
  <si>
    <t>Magliocco Canino  </t>
  </si>
  <si>
    <t>Malagouzia</t>
  </si>
  <si>
    <t>Malbec</t>
  </si>
  <si>
    <t>Malvar</t>
  </si>
  <si>
    <t>Malvasia</t>
  </si>
  <si>
    <t>Malvasia del Chianti</t>
  </si>
  <si>
    <t>Malvasia di Candia</t>
  </si>
  <si>
    <t>Malvasia Nera</t>
  </si>
  <si>
    <t>Malvazija</t>
  </si>
  <si>
    <t>Mammolo</t>
  </si>
  <si>
    <t>Mandilaria</t>
  </si>
  <si>
    <t>Manseng</t>
  </si>
  <si>
    <t>Mansois</t>
  </si>
  <si>
    <t>Mantilari</t>
  </si>
  <si>
    <t>Manto Negro</t>
  </si>
  <si>
    <t>Manzoni Bianca</t>
  </si>
  <si>
    <t>Marastina</t>
  </si>
  <si>
    <t>Maratheftiko</t>
  </si>
  <si>
    <t>Maria Gomes</t>
  </si>
  <si>
    <t>Marmajuelo  </t>
  </si>
  <si>
    <t>Marsanne</t>
  </si>
  <si>
    <t>Marselan</t>
  </si>
  <si>
    <t>Marzemino</t>
  </si>
  <si>
    <t>Marzuelo</t>
  </si>
  <si>
    <t>Massareta</t>
  </si>
  <si>
    <t>Mataro</t>
  </si>
  <si>
    <t>Maturana Tinta</t>
  </si>
  <si>
    <t>Mauzac Blanc</t>
  </si>
  <si>
    <t>Mavro  </t>
  </si>
  <si>
    <t>Mavro Messenikola</t>
  </si>
  <si>
    <t>Mavrodaphne</t>
  </si>
  <si>
    <t>Mavrotragano</t>
  </si>
  <si>
    <t>Mavroudi</t>
  </si>
  <si>
    <t>Mavrud</t>
  </si>
  <si>
    <t>Mazuelo</t>
  </si>
  <si>
    <t>Melnik  </t>
  </si>
  <si>
    <t>Melon de Bourgogne</t>
  </si>
  <si>
    <t>Mencia</t>
  </si>
  <si>
    <t>Merille  </t>
  </si>
  <si>
    <t>Merlot</t>
  </si>
  <si>
    <t>Merseguera</t>
  </si>
  <si>
    <t>Merwah</t>
  </si>
  <si>
    <t>Merzling  </t>
  </si>
  <si>
    <t>Milgranet  </t>
  </si>
  <si>
    <t>Milloccio  </t>
  </si>
  <si>
    <t>Mirisaui</t>
  </si>
  <si>
    <t>Molinara</t>
  </si>
  <si>
    <t>Monastrell</t>
  </si>
  <si>
    <t>Mondeuse Noire</t>
  </si>
  <si>
    <t>Monemvassia</t>
  </si>
  <si>
    <t>Montepulciano</t>
  </si>
  <si>
    <t>Montonega</t>
  </si>
  <si>
    <t>Morava</t>
  </si>
  <si>
    <t>Moreto</t>
  </si>
  <si>
    <t>Morillon</t>
  </si>
  <si>
    <t>Moscatel</t>
  </si>
  <si>
    <t>Moscato</t>
  </si>
  <si>
    <t>Moscato Giallo</t>
  </si>
  <si>
    <t>Moschato Spinas</t>
  </si>
  <si>
    <t>Moschofilero</t>
  </si>
  <si>
    <t>Moschomavro</t>
  </si>
  <si>
    <t>Mourvedre</t>
  </si>
  <si>
    <t>Mtsvane</t>
  </si>
  <si>
    <t>Mtsvane Kakhuri</t>
  </si>
  <si>
    <t>Mtsvani  </t>
  </si>
  <si>
    <t>Mujuretuli</t>
  </si>
  <si>
    <t>Müller-Thurgau</t>
  </si>
  <si>
    <t>Muscadelle</t>
  </si>
  <si>
    <t>Muscardin</t>
  </si>
  <si>
    <t>Muscaris</t>
  </si>
  <si>
    <t>Muscat</t>
  </si>
  <si>
    <t>Muscat Alexandre</t>
  </si>
  <si>
    <t>Muscat Homberg</t>
  </si>
  <si>
    <t>Muscats Petits Grains</t>
  </si>
  <si>
    <t>Muskat Momjanski</t>
  </si>
  <si>
    <t>Muskat Moravsky</t>
  </si>
  <si>
    <t>Muskat Ottonel</t>
  </si>
  <si>
    <t>Muskotaly</t>
  </si>
  <si>
    <t>Narince</t>
  </si>
  <si>
    <t>Nascetta</t>
  </si>
  <si>
    <t>Nasco</t>
  </si>
  <si>
    <t>Nebbiolo</t>
  </si>
  <si>
    <t>Neeru de Dragasani</t>
  </si>
  <si>
    <t>Negoska</t>
  </si>
  <si>
    <t>Negra Mole</t>
  </si>
  <si>
    <t>Negramaro</t>
  </si>
  <si>
    <t>Negrara</t>
  </si>
  <si>
    <t>Negrat</t>
  </si>
  <si>
    <t>Negrette</t>
  </si>
  <si>
    <t>Negro Amaro</t>
  </si>
  <si>
    <t>Neilst</t>
  </si>
  <si>
    <t>Nerello</t>
  </si>
  <si>
    <t>Nerello Cappuccio</t>
  </si>
  <si>
    <t>Nero Buono  </t>
  </si>
  <si>
    <t>Nero d'Alba</t>
  </si>
  <si>
    <t>Nero d'Avola</t>
  </si>
  <si>
    <t>Neronet</t>
  </si>
  <si>
    <t>Neuburger</t>
  </si>
  <si>
    <t>Neyret  </t>
  </si>
  <si>
    <t>Nieddera</t>
  </si>
  <si>
    <t>Niellucio</t>
  </si>
  <si>
    <t>Noblessa  </t>
  </si>
  <si>
    <t>Nobling  </t>
  </si>
  <si>
    <t>Nocera</t>
  </si>
  <si>
    <t>Norton</t>
  </si>
  <si>
    <t>Nosiola</t>
  </si>
  <si>
    <t>Novac</t>
  </si>
  <si>
    <t>Obaideh</t>
  </si>
  <si>
    <t>Okuzgozu  </t>
  </si>
  <si>
    <t>Olasz Rizling</t>
  </si>
  <si>
    <t>Olivella  </t>
  </si>
  <si>
    <t>Ondarribi Zuri</t>
  </si>
  <si>
    <t>Optima</t>
  </si>
  <si>
    <t>Orange Muscat</t>
  </si>
  <si>
    <t>Ormeasco</t>
  </si>
  <si>
    <t>Ortega</t>
  </si>
  <si>
    <t>Oseleta</t>
  </si>
  <si>
    <t>Otskhanuri Sapere</t>
  </si>
  <si>
    <t>Palas</t>
  </si>
  <si>
    <t>Palava</t>
  </si>
  <si>
    <t>Pallagrello Nero</t>
  </si>
  <si>
    <t>Palomino</t>
  </si>
  <si>
    <t>Pansà Blanca</t>
  </si>
  <si>
    <t>Papazkarasi  </t>
  </si>
  <si>
    <t>Parellada</t>
  </si>
  <si>
    <t>Passerina</t>
  </si>
  <si>
    <t>Pecorino</t>
  </si>
  <si>
    <t>Pederna</t>
  </si>
  <si>
    <t>Pedro Ximinez</t>
  </si>
  <si>
    <t>Pelaverga</t>
  </si>
  <si>
    <t>Perera</t>
  </si>
  <si>
    <t>Periquita</t>
  </si>
  <si>
    <t>Perle  </t>
  </si>
  <si>
    <t>Perricone</t>
  </si>
  <si>
    <t>Perrum  </t>
  </si>
  <si>
    <t>Persan</t>
  </si>
  <si>
    <t>Petit Arvine</t>
  </si>
  <si>
    <t>Petit Courbu</t>
  </si>
  <si>
    <t>Petit Manseng</t>
  </si>
  <si>
    <t>Petit Meslier</t>
  </si>
  <si>
    <t>Petit Rouge</t>
  </si>
  <si>
    <t>Petit Syrah</t>
  </si>
  <si>
    <t>Petit Verdot</t>
  </si>
  <si>
    <t>Petroulianos  </t>
  </si>
  <si>
    <t>Picapoll</t>
  </si>
  <si>
    <t>Picolit</t>
  </si>
  <si>
    <t>Picpoul Blanc</t>
  </si>
  <si>
    <t>Picpoul Gris</t>
  </si>
  <si>
    <t>Picpoul Noir</t>
  </si>
  <si>
    <t>Piedirosso</t>
  </si>
  <si>
    <t>Pigato</t>
  </si>
  <si>
    <t>Pignatello</t>
  </si>
  <si>
    <t>Pignerol  </t>
  </si>
  <si>
    <t>Pignoletto</t>
  </si>
  <si>
    <t>Pignolo</t>
  </si>
  <si>
    <t>Pineau d'Aunis</t>
  </si>
  <si>
    <t>Pinela</t>
  </si>
  <si>
    <t>Pinenc</t>
  </si>
  <si>
    <t>Pinot Auxerrois</t>
  </si>
  <si>
    <t>Pinot Blanc</t>
  </si>
  <si>
    <t>Pinot Grigio</t>
  </si>
  <si>
    <t>Pinot Gris</t>
  </si>
  <si>
    <t>Pinot Meunier</t>
  </si>
  <si>
    <t>Pinot Noir</t>
  </si>
  <si>
    <t>Pinotage</t>
  </si>
  <si>
    <t>Planta Nova  </t>
  </si>
  <si>
    <t>Plavac Hali</t>
  </si>
  <si>
    <t>Plavic Mali</t>
  </si>
  <si>
    <t>Pleschatik  </t>
  </si>
  <si>
    <t>Plyto</t>
  </si>
  <si>
    <t>Pollera Nera</t>
  </si>
  <si>
    <t>Pontac</t>
  </si>
  <si>
    <t>Pošip</t>
  </si>
  <si>
    <t>Premetta  </t>
  </si>
  <si>
    <t>Prensal Blanc</t>
  </si>
  <si>
    <t>Prieto Picudo</t>
  </si>
  <si>
    <t>Primitivo</t>
  </si>
  <si>
    <t>Procanio</t>
  </si>
  <si>
    <t>Prosecco</t>
  </si>
  <si>
    <t>Prugnolo Gentile</t>
  </si>
  <si>
    <t>Quagliano</t>
  </si>
  <si>
    <t>Rabigatu</t>
  </si>
  <si>
    <t>Rabo de Ovelha</t>
  </si>
  <si>
    <t>Raboso</t>
  </si>
  <si>
    <t>Rachuli-Tetra</t>
  </si>
  <si>
    <t>Raisin de Korinthe</t>
  </si>
  <si>
    <t>Ramisco  </t>
  </si>
  <si>
    <t>Rara Neagră</t>
  </si>
  <si>
    <t>Rassegui</t>
  </si>
  <si>
    <t>Rathay  </t>
  </si>
  <si>
    <t>Rauschling</t>
  </si>
  <si>
    <t>Ravat Vignoles  </t>
  </si>
  <si>
    <t>Rayon d'Or  </t>
  </si>
  <si>
    <t>Rebo</t>
  </si>
  <si>
    <t>Rebula</t>
  </si>
  <si>
    <t>Refosco</t>
  </si>
  <si>
    <t>Regent</t>
  </si>
  <si>
    <t>Regner  </t>
  </si>
  <si>
    <t>Reichensteiner</t>
  </si>
  <si>
    <t>Reze  </t>
  </si>
  <si>
    <t>Rhoditis</t>
  </si>
  <si>
    <t>Ribolla Gialla</t>
  </si>
  <si>
    <t>Ribolla Verde</t>
  </si>
  <si>
    <t>Rieslaner</t>
  </si>
  <si>
    <t>Riesling</t>
  </si>
  <si>
    <t>Rkatsiteli</t>
  </si>
  <si>
    <t>Robola</t>
  </si>
  <si>
    <t>Roditis</t>
  </si>
  <si>
    <t>Roesler</t>
  </si>
  <si>
    <t>Rolle</t>
  </si>
  <si>
    <t>Romarantin</t>
  </si>
  <si>
    <t>Rondinella</t>
  </si>
  <si>
    <t>Rondo</t>
  </si>
  <si>
    <t>Roriz</t>
  </si>
  <si>
    <t>Roscetto  </t>
  </si>
  <si>
    <t>Rotburger</t>
  </si>
  <si>
    <t>Roter Gutedel  </t>
  </si>
  <si>
    <t>Roter Traminer</t>
  </si>
  <si>
    <t>Roter Veltliner</t>
  </si>
  <si>
    <t>Rotgipfler</t>
  </si>
  <si>
    <t>Roupeiro</t>
  </si>
  <si>
    <t>Roussanne</t>
  </si>
  <si>
    <t xml:space="preserve">Roussette </t>
  </si>
  <si>
    <t>Rubin</t>
  </si>
  <si>
    <t>Rubin Bolgarskii  </t>
  </si>
  <si>
    <t>Ruby Cabernet</t>
  </si>
  <si>
    <t>Ruché</t>
  </si>
  <si>
    <t>Rufete</t>
  </si>
  <si>
    <t>Sagrantino</t>
  </si>
  <si>
    <t>Samling</t>
  </si>
  <si>
    <t>San Colombano</t>
  </si>
  <si>
    <t>Sangiovese</t>
  </si>
  <si>
    <t>Saperavi</t>
  </si>
  <si>
    <t>Sauvignon</t>
  </si>
  <si>
    <t>Sauvignon Blanc</t>
  </si>
  <si>
    <t>Sauvignon Gris</t>
  </si>
  <si>
    <t>Sauvignon Vert</t>
  </si>
  <si>
    <t>Sauvignonasse</t>
  </si>
  <si>
    <t>Savagnin</t>
  </si>
  <si>
    <t>Savatiano</t>
  </si>
  <si>
    <t>Scheurebe</t>
  </si>
  <si>
    <t>Schioppettino</t>
  </si>
  <si>
    <t>Schonburger</t>
  </si>
  <si>
    <t>Sciacarello</t>
  </si>
  <si>
    <t>Semillon</t>
  </si>
  <si>
    <t>Sercial</t>
  </si>
  <si>
    <t>Seyval</t>
  </si>
  <si>
    <t>Shinano-Riesling</t>
  </si>
  <si>
    <t>Shiraz</t>
  </si>
  <si>
    <t>Siegerrebe</t>
  </si>
  <si>
    <t>Silvaner</t>
  </si>
  <si>
    <t>Šipon</t>
  </si>
  <si>
    <t xml:space="preserve">Siria  </t>
  </si>
  <si>
    <t>Sivi</t>
  </si>
  <si>
    <t>Smederevka  </t>
  </si>
  <si>
    <t>Sousao</t>
  </si>
  <si>
    <t>Sousón</t>
  </si>
  <si>
    <t>Spätburgunder</t>
  </si>
  <si>
    <t>Spergola  </t>
  </si>
  <si>
    <t>St Laurent</t>
  </si>
  <si>
    <t>Stavroto</t>
  </si>
  <si>
    <t>Steuben  </t>
  </si>
  <si>
    <t>Sultanine</t>
  </si>
  <si>
    <t>Sura Lisicina  </t>
  </si>
  <si>
    <t>Susumaiello  </t>
  </si>
  <si>
    <t>Susumaniello</t>
  </si>
  <si>
    <t>Suwanee  </t>
  </si>
  <si>
    <t>Sylvaner</t>
  </si>
  <si>
    <t>Symphony</t>
  </si>
  <si>
    <t>Syrah</t>
  </si>
  <si>
    <t>Tamaioasa</t>
  </si>
  <si>
    <t>Tamianka  </t>
  </si>
  <si>
    <t>Taminga</t>
  </si>
  <si>
    <t>Tannat</t>
  </si>
  <si>
    <t>Tarrango</t>
  </si>
  <si>
    <t>Taurasi</t>
  </si>
  <si>
    <t>Tavkveri</t>
  </si>
  <si>
    <t>Tazzelenghe</t>
  </si>
  <si>
    <t>Temjanika</t>
  </si>
  <si>
    <t>Tempranillo</t>
  </si>
  <si>
    <t>Teran</t>
  </si>
  <si>
    <t>Teroldego</t>
  </si>
  <si>
    <t>Terrano</t>
  </si>
  <si>
    <t>Terrantez</t>
  </si>
  <si>
    <t>Terret Blanc  </t>
  </si>
  <si>
    <t>Thrapsa</t>
  </si>
  <si>
    <t>Thrapsathiri</t>
  </si>
  <si>
    <t>Tibouren</t>
  </si>
  <si>
    <t>Timorasso  </t>
  </si>
  <si>
    <t>Tinta Amarela  </t>
  </si>
  <si>
    <t>Tinta Barca</t>
  </si>
  <si>
    <t>Tinta Barroca</t>
  </si>
  <si>
    <t>Tinta Caiada</t>
  </si>
  <si>
    <t>Tinta Cao</t>
  </si>
  <si>
    <t>Tinta Carvalha  </t>
  </si>
  <si>
    <t>Tinta da Madira</t>
  </si>
  <si>
    <t>Tinta de Toro</t>
  </si>
  <si>
    <t>Tinta del Pais</t>
  </si>
  <si>
    <t>Tinta Franca</t>
  </si>
  <si>
    <t>Tinta Miuda</t>
  </si>
  <si>
    <t>Tinta Negra Mole</t>
  </si>
  <si>
    <t>Tinta Roriz</t>
  </si>
  <si>
    <t>Tintilla de Rota  </t>
  </si>
  <si>
    <t>Tinto Fino</t>
  </si>
  <si>
    <t>Tintorera</t>
  </si>
  <si>
    <t>Tocai</t>
  </si>
  <si>
    <t>Tocai Friulano</t>
  </si>
  <si>
    <t>Tocai Rosso</t>
  </si>
  <si>
    <t>Tokay Pinot Gris</t>
  </si>
  <si>
    <t>Torbato</t>
  </si>
  <si>
    <t>Torrontes</t>
  </si>
  <si>
    <t>Touriga Barroca</t>
  </si>
  <si>
    <t>Touriga Franca</t>
  </si>
  <si>
    <t>Touriga Nacional</t>
  </si>
  <si>
    <t>Touriga Roriz</t>
  </si>
  <si>
    <t>Trajadura</t>
  </si>
  <si>
    <t>Traminac</t>
  </si>
  <si>
    <t>Traminer</t>
  </si>
  <si>
    <t>Traminette</t>
  </si>
  <si>
    <t>Transilvania</t>
  </si>
  <si>
    <t>Trbljan  </t>
  </si>
  <si>
    <t>Trebbiano</t>
  </si>
  <si>
    <t>Trebbiano di Lugana</t>
  </si>
  <si>
    <t>Trebbiano Spoletino</t>
  </si>
  <si>
    <t>trebbiano Toscana</t>
  </si>
  <si>
    <t>Treixadura</t>
  </si>
  <si>
    <t>Trepat</t>
  </si>
  <si>
    <t>Trincadeira</t>
  </si>
  <si>
    <t>Triomphe</t>
  </si>
  <si>
    <t>Trollinger</t>
  </si>
  <si>
    <t>Trousseau Gris</t>
  </si>
  <si>
    <t>Tsaousi</t>
  </si>
  <si>
    <t>Tsaoussi</t>
  </si>
  <si>
    <t>Tsimlynskiy Cherniy</t>
  </si>
  <si>
    <t>Tsitska</t>
  </si>
  <si>
    <t>Tsolikouri</t>
  </si>
  <si>
    <t>Tuccarino</t>
  </si>
  <si>
    <t>Tvakveri</t>
  </si>
  <si>
    <t>Ughetta di Canneto</t>
  </si>
  <si>
    <t>Ugni Blanc</t>
  </si>
  <si>
    <t>Uva di Troia</t>
  </si>
  <si>
    <t>Uva Rara</t>
  </si>
  <si>
    <t>Vaccarese  </t>
  </si>
  <si>
    <t>Valdiguie</t>
  </si>
  <si>
    <t>Valiant  </t>
  </si>
  <si>
    <t>Valpolicella Blend</t>
  </si>
  <si>
    <t>Vambakada</t>
  </si>
  <si>
    <t>Ventura  </t>
  </si>
  <si>
    <t>Verdeca</t>
  </si>
  <si>
    <t>Verdejo</t>
  </si>
  <si>
    <t>Verdelet  </t>
  </si>
  <si>
    <t>Verdelho</t>
  </si>
  <si>
    <t>Verdello</t>
  </si>
  <si>
    <t>Verdicchio</t>
  </si>
  <si>
    <t>Verdil  </t>
  </si>
  <si>
    <t>Verdiso</t>
  </si>
  <si>
    <t>Verduzzo</t>
  </si>
  <si>
    <t>Verijadiego  </t>
  </si>
  <si>
    <t>Vermentino</t>
  </si>
  <si>
    <t>Vernaccia di Oristano</t>
  </si>
  <si>
    <t>Vernaccia di San Gimignano</t>
  </si>
  <si>
    <t>Veroleca</t>
  </si>
  <si>
    <t>Vertzami  </t>
  </si>
  <si>
    <t>Vespaiola</t>
  </si>
  <si>
    <t>Vespolina  </t>
  </si>
  <si>
    <t>Vidal</t>
  </si>
  <si>
    <t>Vidiano</t>
  </si>
  <si>
    <t>Vignoles</t>
  </si>
  <si>
    <t>Vilana</t>
  </si>
  <si>
    <t>Vilera</t>
  </si>
  <si>
    <t>Villard Blanc  </t>
  </si>
  <si>
    <t>Vinhao</t>
  </si>
  <si>
    <t>Viognier</t>
  </si>
  <si>
    <t>Viorika</t>
  </si>
  <si>
    <t>Viosinho</t>
  </si>
  <si>
    <t>Vital</t>
  </si>
  <si>
    <t>Vitovska  </t>
  </si>
  <si>
    <t>Vitovska Grganja</t>
  </si>
  <si>
    <t>Viura</t>
  </si>
  <si>
    <t>Volidza  </t>
  </si>
  <si>
    <t>Voudomato</t>
  </si>
  <si>
    <t>Vranac</t>
  </si>
  <si>
    <t>Vugava</t>
  </si>
  <si>
    <t>Weissburgunder</t>
  </si>
  <si>
    <t>Weisser Riesling</t>
  </si>
  <si>
    <t>Welschriesling</t>
  </si>
  <si>
    <t>White Cabernet</t>
  </si>
  <si>
    <t>Xarel-Lo</t>
  </si>
  <si>
    <t>Xinomavro</t>
  </si>
  <si>
    <t>Xynisteri</t>
  </si>
  <si>
    <t>Xynomavro</t>
  </si>
  <si>
    <t>Yellow Muscat</t>
  </si>
  <si>
    <t>Zelen</t>
  </si>
  <si>
    <t>Zenit</t>
  </si>
  <si>
    <t>Zeta</t>
  </si>
  <si>
    <t>Zibibbo</t>
  </si>
  <si>
    <t>Zierfandler</t>
  </si>
  <si>
    <t>Zilavka</t>
  </si>
  <si>
    <t>Zinfandel</t>
  </si>
  <si>
    <t>Žlahtina</t>
  </si>
  <si>
    <t>Zweigelt</t>
  </si>
  <si>
    <t>Grape</t>
  </si>
  <si>
    <t>OakMonths</t>
  </si>
  <si>
    <t>1 month</t>
  </si>
  <si>
    <t>2 months</t>
  </si>
  <si>
    <t>3 months</t>
  </si>
  <si>
    <t>4 months</t>
  </si>
  <si>
    <t>5 months</t>
  </si>
  <si>
    <t>6 months</t>
  </si>
  <si>
    <t>7 months</t>
  </si>
  <si>
    <t>8 months</t>
  </si>
  <si>
    <t>9 months</t>
  </si>
  <si>
    <t>10 months</t>
  </si>
  <si>
    <t>11 months</t>
  </si>
  <si>
    <t>12 months</t>
  </si>
  <si>
    <t>13 months</t>
  </si>
  <si>
    <t>14 months</t>
  </si>
  <si>
    <t>15 months</t>
  </si>
  <si>
    <t>16 months</t>
  </si>
  <si>
    <t>17 months</t>
  </si>
  <si>
    <t>18 months</t>
  </si>
  <si>
    <t>19 months</t>
  </si>
  <si>
    <t>20 months</t>
  </si>
  <si>
    <t>21 months</t>
  </si>
  <si>
    <t>22 months</t>
  </si>
  <si>
    <t>23 months</t>
  </si>
  <si>
    <t>24 months</t>
  </si>
  <si>
    <t>25 months</t>
  </si>
  <si>
    <t>26 months</t>
  </si>
  <si>
    <t>27 months</t>
  </si>
  <si>
    <t>28 months</t>
  </si>
  <si>
    <t>29 months</t>
  </si>
  <si>
    <t>30 months</t>
  </si>
  <si>
    <t>31 months</t>
  </si>
  <si>
    <t>32 months</t>
  </si>
  <si>
    <t>33 months</t>
  </si>
  <si>
    <t>34 months</t>
  </si>
  <si>
    <t>35 months</t>
  </si>
  <si>
    <t>36 months</t>
  </si>
  <si>
    <t>37 months</t>
  </si>
  <si>
    <t>38 months</t>
  </si>
  <si>
    <t>39 months</t>
  </si>
  <si>
    <t>40 months</t>
  </si>
  <si>
    <t>41 months</t>
  </si>
  <si>
    <t>42 months</t>
  </si>
  <si>
    <t>43 months</t>
  </si>
  <si>
    <t>44 months</t>
  </si>
  <si>
    <t>45 months</t>
  </si>
  <si>
    <t>46 months</t>
  </si>
  <si>
    <t>47 months</t>
  </si>
  <si>
    <t>48 months</t>
  </si>
  <si>
    <t>BottleSize</t>
  </si>
  <si>
    <t>25cl (sweet &amp; fortified only)</t>
  </si>
  <si>
    <t>37.5cl (sweet &amp; fortified only)</t>
  </si>
  <si>
    <t>50cl (sweet &amp; fortified only)</t>
  </si>
  <si>
    <t>75cl</t>
  </si>
  <si>
    <t>1-L PET</t>
  </si>
  <si>
    <t>Closure</t>
  </si>
  <si>
    <t>Cork</t>
  </si>
  <si>
    <t>Synthetic/Plastic</t>
  </si>
  <si>
    <t>Screwcap</t>
  </si>
  <si>
    <t>Other</t>
  </si>
  <si>
    <t>UKPriceBands</t>
  </si>
  <si>
    <t>Entry Level (price band A): up to £7.99</t>
  </si>
  <si>
    <t>Mid-Range (price band B): £8 to £14.99</t>
  </si>
  <si>
    <t>Premium (price band C): £15 to £29.99</t>
  </si>
  <si>
    <t>Super-premium (price band D): £30 to £59.99</t>
  </si>
  <si>
    <t>Boutique / Icon (price band E): £60+</t>
  </si>
  <si>
    <t>UKStockists</t>
  </si>
  <si>
    <t>10 International, Surrey  (www.10international.com)</t>
  </si>
  <si>
    <t>1901 Deli, Glasgow (0141 632 163)</t>
  </si>
  <si>
    <t>259 Hackney Road, London E2 8NA (www.259hackneyroad.com/07596 838 373)</t>
  </si>
  <si>
    <t>3D Wines, Lincolnshire  (www.3dwines.com)</t>
  </si>
  <si>
    <t>888 Fine Wine www.888finewine.com</t>
  </si>
  <si>
    <t>A Case of You Ltd (www.acaseofyou.co.uk)</t>
  </si>
  <si>
    <t>A K Finch Noyes &amp; Co, Lincs  (01529 455 055)</t>
  </si>
  <si>
    <t>A Moveable Feast, London (www.amfwine.co.uk)</t>
  </si>
  <si>
    <t>A&amp;A Wines, Surrey  (www.aawines.com )</t>
  </si>
  <si>
    <t>A&amp;S Wines (www.aswines.co.uk)</t>
  </si>
  <si>
    <t>A. C. Gallie, Jersey (www.acgallie.com/01534 734 596)</t>
  </si>
  <si>
    <t>A+B Vintners, Kent  (www.abvintners.co.uk)</t>
  </si>
  <si>
    <t>Abbeville Wines, London SW4 9JW (020 8673 1421)</t>
  </si>
  <si>
    <t>Abbey Wines, Melrose (01896 823 244)</t>
  </si>
  <si>
    <t>Abel &amp; Cole, Wimbledon (www.abel-cole.co.uk)</t>
  </si>
  <si>
    <t>ABS Wine Agencies, Lincs  (www.abswineagencies.co.uk)</t>
  </si>
  <si>
    <t>AC Champagnes  (www.adchampagnes.com)</t>
  </si>
  <si>
    <t>Accipiter Wine, Kidderminster  (www.accipiter-wine.com)</t>
  </si>
  <si>
    <t>Accolade Wines (www.accolade-wines.com)</t>
  </si>
  <si>
    <t>Ad Vinarium, London  (www.advinarium.co.uk)</t>
  </si>
  <si>
    <t>Adams Fine Wines, Wirral  (www.adamsfinewines.com)</t>
  </si>
  <si>
    <t>Addison Wines, London SW11  (www.addisonwines.com)</t>
  </si>
  <si>
    <t>Adel UK, London W4  (020 8994 3960)</t>
  </si>
  <si>
    <t>Adnams Southwold, Suffolk  (wwwadnams.co.uk)</t>
  </si>
  <si>
    <t>AdVintage Wines, London  (www.advintage-wines.co.uk)</t>
  </si>
  <si>
    <t>AG Wines, London (www.agwines.com)</t>
  </si>
  <si>
    <t>Aitken Wines, Dundee  (www.aitkenwines.com)</t>
  </si>
  <si>
    <t>Ake &amp; Humphris, Yorkshire (www.akeandhumphris.co.uk)</t>
  </si>
  <si>
    <t>AL Kaye Wines (www.alkwines.co.uk)</t>
  </si>
  <si>
    <t>Albany Vintners, Cambridge  (www.albanyvintners.com)</t>
  </si>
  <si>
    <t>Alberstons (01877 932 7948)</t>
  </si>
  <si>
    <t>Albion Wine Shippers Ltd, London WC1 (www.albionwineshippers.co.uk)</t>
  </si>
  <si>
    <t>Aldeby Wines Ltd, Leicestershire, LE2 9HY 0116 283 5016 (http://www.ukwinesonline.co.uk/wp/aldeby-wines/)</t>
  </si>
  <si>
    <t>Aldi Supermarket (www.aldi.co.uk)</t>
  </si>
  <si>
    <t>Alexander Hadleigh, Southampton (www.ahadleigh-wine.com)</t>
  </si>
  <si>
    <t>Alexander Wines, Glasgow  (www.alexander-wines.co.uk)</t>
  </si>
  <si>
    <t>Alfie Fiandaca, London  (020 8752 1222)</t>
  </si>
  <si>
    <t>Alfred the Grape Ltd (www.alfredthegrape.co.uk)</t>
  </si>
  <si>
    <t>Alivini Company Limited, London (020 8880 2526)</t>
  </si>
  <si>
    <t>All About Wine (www.allaboutwine.co.uk)</t>
  </si>
  <si>
    <t>Alliance Wine, Ayrshire  (www.alliancewine.co.uk)</t>
  </si>
  <si>
    <t>Allied Domecq Wines UK, London (www.allieddomecq.com)</t>
  </si>
  <si>
    <t>Allum Wines, Gloucestershire  (www.allium.uk)</t>
  </si>
  <si>
    <t>Alouette Wines, Wirral  (www.alouettewines.co.uk)</t>
  </si>
  <si>
    <t>Alterocca Ltd, London (www.alterocca.com)</t>
  </si>
  <si>
    <t>Alvini, London N4  (020 8880 2526)</t>
  </si>
  <si>
    <t>Amathus Wines &amp; Spirits, London  (www.amathusdrinks.com)</t>
  </si>
  <si>
    <t>Amordivino, Staines (www.amordivino.co.uk)</t>
  </si>
  <si>
    <t>Amphora Wines Ltd , Leicestershire (www.amphora-wines.co.uk)</t>
  </si>
  <si>
    <t>Amphora, West Sussex (www.amphorawines.co.uk)</t>
  </si>
  <si>
    <t>Amps Fine Wines, Northants  (www.ampsfinewines.co.uk)</t>
  </si>
  <si>
    <t>Anatolian Foods Ltd, London (0751 7436942)</t>
  </si>
  <si>
    <t>Ancient and Modern Wines, Wiltshire  (www.ancientandmodernwines.co.uk)</t>
  </si>
  <si>
    <t>Andean Wines, Gloucs  (01285 721 067)</t>
  </si>
  <si>
    <t>Andrew Chapman Wines, Oxford  (01235 821 539)</t>
  </si>
  <si>
    <t>Andrew Darwin Fine Wines, Herefordshire  (www.adwines.co.uk)</t>
  </si>
  <si>
    <t>Andrew Jewers Wines, Middlesex  (020 8568 3510)</t>
  </si>
  <si>
    <t>Andrew Sheepshank's Fine Wines, London SW3  (020 7581 9400)</t>
  </si>
  <si>
    <t>Andrew Wilson Wines Ltd (www.awwines.co.uk)</t>
  </si>
  <si>
    <t>Androuet, London E1 (www.androuet.co.uk)</t>
  </si>
  <si>
    <t>Anima, Edinburgh  (www.anima-online.co.uk)</t>
  </si>
  <si>
    <t>Anjo Wines, Co Down  (028 3026 5116)</t>
  </si>
  <si>
    <t>Ann et Vin ltd, Nottinghamshire  (www.annetvin.com)</t>
  </si>
  <si>
    <t>Annessa Imports, London (020 8804 3900)</t>
  </si>
  <si>
    <t>Anthony Byrne Fine Wines, Cambridgeshire  (www.abfw.co.uk)</t>
  </si>
  <si>
    <t>Anthony Sargeant, Barham (01227 833 800)</t>
  </si>
  <si>
    <t>Antique Wine Company, London  (www.antique-wine.com)</t>
  </si>
  <si>
    <t>Antoine Peterson Champagne (www.champers.co.uk)</t>
  </si>
  <si>
    <t>Antonia Hadfield, Bucks  (antonia@aha-wine.co.uk) 01494 814804</t>
  </si>
  <si>
    <t>Any 12 (www.any12.com)</t>
  </si>
  <si>
    <t>AP Harvey, Coventry (024 7671 4578/www.ap-harvey-wines.co.uk)</t>
  </si>
  <si>
    <t>Apicus Wines, Shaftesbury  (www apicus.co.uk)</t>
  </si>
  <si>
    <t>Appellation Wines, Edinburgh  (www.appellationwines.co.uk)</t>
  </si>
  <si>
    <t>Applegate Farm Shop, Chester (01829 770941)</t>
  </si>
  <si>
    <t>Argentine Wine Online, East Sussex  (www.argentinewineonline.co.uk)</t>
  </si>
  <si>
    <t>Arkell Vintners, Wilts  (01793 823 026)</t>
  </si>
  <si>
    <t>Armit, London W11  (www.armit.co.uk)</t>
  </si>
  <si>
    <t>Arth Wine, Penarth (www.arthwine.co.uk)</t>
  </si>
  <si>
    <t>Arthurs Bar, East Sussex  (www.arthursbar.com)</t>
  </si>
  <si>
    <t>Artisan Wine, London  (www.artisanandvine.com )</t>
  </si>
  <si>
    <t>Asda Supermarkets, Leeds (www.asda.co.uk)</t>
  </si>
  <si>
    <t>Askewine, London (www.askewine.co.uk)</t>
  </si>
  <si>
    <t>Astley Vineyards (01299 822 907)</t>
  </si>
  <si>
    <t>Aston Jones, Wales  (www.astonjones.co.uk)</t>
  </si>
  <si>
    <t>Astro Wines Ltd, London N20  (www.astorwines.com)</t>
  </si>
  <si>
    <t>Astrum Wine Cellars, Surrey  (www.astrumwinecellars.com)</t>
  </si>
  <si>
    <t>Atlantic Wines, Cornwall (www.atlanticwine.co.uk)</t>
  </si>
  <si>
    <t>Atlantico, Croydon (www.atlantico.co.uk)</t>
  </si>
  <si>
    <t>Atlas wines (www.wineatlas.net)</t>
  </si>
  <si>
    <t>Aughton Wines, Formby (01704 871 104)</t>
  </si>
  <si>
    <t>Auriol Wines, Hampshire (01252 843 190)</t>
  </si>
  <si>
    <t>Australian Portfolio Wines, London  (www.portfoliowines.co.uk)</t>
  </si>
  <si>
    <t>Australian Wine Agencies, Slough  (01753 544 546)</t>
  </si>
  <si>
    <t>Australian Wine Centre (www.australianwinecentre.co.uk)</t>
  </si>
  <si>
    <t>Australian Wineries, Lincolnshire  (www.abswineagencies.co.uk)</t>
  </si>
  <si>
    <t>Australian Wines Online, Leyland  (www.australianwinesonline.co.uk)</t>
  </si>
  <si>
    <t>Auswineonline, London (www.auswineonline.co.uk)</t>
  </si>
  <si>
    <t>Ava Wines, N Ireland  (www.theava.co.uk)</t>
  </si>
  <si>
    <t>Averys of Bristol, Bristol (www.averys.com)</t>
  </si>
  <si>
    <t>Bablake Wines, Coventry  (www.bablakewines.co.uk)</t>
  </si>
  <si>
    <t>Bacchanalia TWS, London  (www.bacchanaliatws.co.uk)</t>
  </si>
  <si>
    <t>Bacchanalia, Cambridge  (www.winegod.co.uk)</t>
  </si>
  <si>
    <t>Bacchus et al, Guildford  (www.bacchusetal.co.uk)</t>
  </si>
  <si>
    <t>Bacchus Les Vignobles De France Ltd, London (02086 759 007)</t>
  </si>
  <si>
    <t>Bacchus Wine, Buckinghamshire MK46 4AJ (www.bacchus.co.uk)</t>
  </si>
  <si>
    <t>Bacchus, Kent (01892 615618)</t>
  </si>
  <si>
    <t>Badminton Wines, Acton Turville (01454 219 091)</t>
  </si>
  <si>
    <t>Baileys Wine Merchants, Suffolk  (www.baileyswines.com)</t>
  </si>
  <si>
    <t>Bairds Fine &amp; Country Wines, Broughton  (www.bairds-wines.co.uk)</t>
  </si>
  <si>
    <t>Ballantynes of Cowbridge, Vale of Glamorgan  (www.ballantynes-direct.co.uk)</t>
  </si>
  <si>
    <t>Balls Brothers, London  (www.merchant.ballsbrothers.co.uk)</t>
  </si>
  <si>
    <t>Balthazar Wine (www.balthazarwine.com)</t>
  </si>
  <si>
    <t>Bancroft, London SE1 (www.bancroftwines.com/ 020 7232 5450)</t>
  </si>
  <si>
    <t>Bargain Booze, Cheshire  (www.bargainbooze.co.uk)</t>
  </si>
  <si>
    <t>Baron's Champagne &amp; Wine Boutique, Bolton (01204 595 217)</t>
  </si>
  <si>
    <t>Barrels &amp; Bottles, Chesterfield  (www.barrelsandbottles.co.uk)</t>
  </si>
  <si>
    <t>Barrica Wines, Lancashire (www.barricawines.co.uk)</t>
  </si>
  <si>
    <t>Barton Brownsdon &amp; Sadler Ltd, East Sussex (www.bbswine.com)</t>
  </si>
  <si>
    <t>Barwell &amp; Jones, Ipswich (www.barwellandjones.com)</t>
  </si>
  <si>
    <t>Bat &amp; Bottle, Oakham  (www.batwine.co.uk)</t>
  </si>
  <si>
    <t>Batleys, W Yorks  (www.batleys.co.uk)</t>
  </si>
  <si>
    <t>Baton Rouge, London  (www.batonrougewines.com)</t>
  </si>
  <si>
    <t>Bay Wines Morecambe(www.baywines.co.uk)</t>
  </si>
  <si>
    <t>Beaconsfield Wine Cellar, Buckinghamshire  (www.beaconsfieldwinecellars.com)</t>
  </si>
  <si>
    <t>Bedales, London (www.bedaleswines.com)</t>
  </si>
  <si>
    <t>Beer &amp; Spirits of Knaresborough (01423 862850) www.beersandspirits.co.uk</t>
  </si>
  <si>
    <t>Bella Wines, Suffolk  (www.bellawines.co.uk)</t>
  </si>
  <si>
    <t>Bellinis, Derbyshire  (0115 932 0033)</t>
  </si>
  <si>
    <t>Belloni, London N7  (020 7700 7760)</t>
  </si>
  <si>
    <t>Bennetts Wines, Gloucestershire  (www.bennettsfinewines.com)</t>
  </si>
  <si>
    <t>Benson Fine Wines, London  (www.bensonfinewines.co.uk)</t>
  </si>
  <si>
    <t>Bentalls of Kingston, Surrey  (www.bentalls.co.uk/kingston)</t>
  </si>
  <si>
    <t>Bentleys Wine Merchants, Ludlow  (www.bentleyswine.com)</t>
  </si>
  <si>
    <t>Beringer Blass Wine Estates, Middlesex  (020 8843 8411)</t>
  </si>
  <si>
    <t>Berits &amp; Brown, Stirlingshire  (www.beritsandbrown.com)</t>
  </si>
  <si>
    <t>Berkmann Wine Cellars, London (www.berkmann.co.uk)</t>
  </si>
  <si>
    <t>Berry Bros &amp; Rudd, London SW1  (www.bbr.com)</t>
  </si>
  <si>
    <t>Best English Wine, Kent (www.bestenglishwine.co.uk)</t>
  </si>
  <si>
    <t>Best of wines, London (www.bestofwines.co.uk)</t>
  </si>
  <si>
    <t>Bestway Stores, London  (www.bestway.co.uk)</t>
  </si>
  <si>
    <t>Betton Wines, Scarborough  (www.bettonwines.co.uk)</t>
  </si>
  <si>
    <t>Bibendum, London NW1  (www.bibendum-wine.co.uk)</t>
  </si>
  <si>
    <t>Biddenden, Kent (www.biddendenvineyards.com)</t>
  </si>
  <si>
    <t>Big Red Wine Company, Suffolk (www.bigredwine.co.uk)</t>
  </si>
  <si>
    <t>Big Wine Shop (www.bigwineshop.co.uk)</t>
  </si>
  <si>
    <t>Bijou Bottles, Norfolk  (www.bijoubottles.co.uk)</t>
  </si>
  <si>
    <t>Bin Cellar (www.bincellar.com)</t>
  </si>
  <si>
    <t>Bin Ends, Birmingham  (www.birminghamplus.com)</t>
  </si>
  <si>
    <t>Bintwo, Cornwall  (www.bintwo.com)</t>
  </si>
  <si>
    <t>Black Dog Wine Agency, Allostock, Cheshire 01565 723 154 (www.blackdogwineagency.co.uk)</t>
  </si>
  <si>
    <t>Black Rooster Wine (www.blackroosterwine.com)</t>
  </si>
  <si>
    <t>Blakeney Deli, Norfolk (01263 740 939) www.blakeneydeli.co.uk</t>
  </si>
  <si>
    <t>Blakes Fine Wines, N. Ireland  (www.blakesfinewines.com)</t>
  </si>
  <si>
    <t>Blanco &amp; Gomez, London (020 7352 8680)</t>
  </si>
  <si>
    <t>Blas ar Fwyd, Conwy, Wales (www.blasarfwyd.com)</t>
  </si>
  <si>
    <t>Blavod Drinks Ltd, London (www.blavod.com)</t>
  </si>
  <si>
    <t>Blenheim Fine Wines (www.blenheimfinewines.com)</t>
  </si>
  <si>
    <t>Blotto Wines, Somerset  (www.bluewoods.co.uk)</t>
  </si>
  <si>
    <t>Blue Cove Wines Ltd, Hertfordshire  (www.bluecovewines.com)</t>
  </si>
  <si>
    <t>Blue Otter Wines, Hertfordshire  (www.blueotterwines.com)</t>
  </si>
  <si>
    <t>Bluebird, London SW3  (www.bluebird-restaurant.co.uk)</t>
  </si>
  <si>
    <t>Bluewoods  (020 7470 8708 )</t>
  </si>
  <si>
    <t>Blyth Valley Wines, Suffolk (www.blythvalleywines.co.uk)</t>
  </si>
  <si>
    <t>BMC Global, London  (www.bmcglobal.com)</t>
  </si>
  <si>
    <t>Boltons Investments, London W1 (www.boltonsinvestments.com)</t>
  </si>
  <si>
    <t>Bon Coeur Fine Wines, North Yorkshire  (www.bcfw.co.uk)</t>
  </si>
  <si>
    <t>Bon Vivant, Edinburgh (www.bonvivantedinburgh.co.uk/)</t>
  </si>
  <si>
    <t>Bona Wines, Gloucestershire  (www.bonawines.co.uk)</t>
  </si>
  <si>
    <t>Bonafide Wines, Dorset (01202 485 965)</t>
  </si>
  <si>
    <t>Booker Ltd, Northants (01933 371000)</t>
  </si>
  <si>
    <t>Bookers Vineyard, Sussex  (www.bookersvineyard.co.uk)</t>
  </si>
  <si>
    <t>Booths supermarkets, Preston (www.booths.co.uk)</t>
  </si>
  <si>
    <t>Bordeaux Et Beyond  (www.bordeauxetbeyond.co.uk)</t>
  </si>
  <si>
    <t>Bordeaux Gold (www.bordeauxgoldsauternes.com)</t>
  </si>
  <si>
    <t>Bordeaux Index, London EC1  (www.bordeauxindex.com)</t>
  </si>
  <si>
    <t>Bordeaux Vintners, Essex  (www.bordeauxvintners.co.uk)</t>
  </si>
  <si>
    <t>Bordeaux Wine Company, London  (www.bordeauxwinecompany.com)</t>
  </si>
  <si>
    <t>Bordeaux Wine Investments, Kent (www.bwiltd.co.uk)</t>
  </si>
  <si>
    <t>Bordeaux-Undiscovered, Gloucestershire   (www.bordeaux-undiscovered.co.uk)</t>
  </si>
  <si>
    <t>Borough Wines (www.boroughwines.com)</t>
  </si>
  <si>
    <t>Boss Man Wines, London (020 8693 3188)</t>
  </si>
  <si>
    <t>Bottle &amp; Basket, London N6 (020 8341 7018)</t>
  </si>
  <si>
    <t>Bottle Apostle, London  (www.bottleapostle.com)</t>
  </si>
  <si>
    <t>Bottle Green Ltd, Leeds  (www.bottlegreen.com)</t>
  </si>
  <si>
    <t>Bouquet wines (www.bouquetwines.com)</t>
  </si>
  <si>
    <t>Boursot Wines (www.boursot.co.uk)</t>
  </si>
  <si>
    <t>Boutinot Wines, Cheshire  (www.boutinot.com/index)</t>
  </si>
  <si>
    <t>Boutique Wine Company, London (www.boutiquewinecompany.com/020 7183 5470)</t>
  </si>
  <si>
    <t>Bowes Wine Ltd, Wiltshire  (www.boweswine.co.uk)</t>
  </si>
  <si>
    <t>Bowland Forest Vintners, Lancashire (www.innatwhitewell.com/vint.php)</t>
  </si>
  <si>
    <t>Boxford Wine Company, Suffolk  (01787 210 187)</t>
  </si>
  <si>
    <t>Bradgate Wines, Leicester  (www.bradgatewinesdirect.co.uk)</t>
  </si>
  <si>
    <t>Brentwood Wine Cellar, Essex  (01277 260 304)</t>
  </si>
  <si>
    <t>Bretby Wine Company, Derbyshire  (www.bretbywine.co.uk)</t>
  </si>
  <si>
    <t>Brewery Shop, East Grinstead (01342 300 35)</t>
  </si>
  <si>
    <t>Brightwell Vineyard, Oxfordshire (www.brightwellvineyard.co.uk)</t>
  </si>
  <si>
    <t>Brinkleys Wine, London  (www.brinkleys.com)</t>
  </si>
  <si>
    <t>British Airways Wine Club (www.bawineclub.co.uk)</t>
  </si>
  <si>
    <t>Brixham Wine Cellars, Devon  (01803 855 330)</t>
  </si>
  <si>
    <t>Broadland Wines, Norfolk  (www.broadland-wineries.com)</t>
  </si>
  <si>
    <t>Broadmarsh Wines, Southsea  (www.broadmarshwines.co.uk)</t>
  </si>
  <si>
    <t>Broadway Wine , Broadway (www.broadwaywinecompany.co.uk)</t>
  </si>
  <si>
    <t>Brown Brothers Wines, Maidenhead (www.brownbrothers.co.uk)</t>
  </si>
  <si>
    <t>Brown Forman Wines, London  (www.brown-forman.com)</t>
  </si>
  <si>
    <t>Bruce Burlington &amp; Co, Essex  (www.bruceburlington.co.uk)</t>
  </si>
  <si>
    <t>Bubble Brothers, Ireland (www.bubblebrothers.com)</t>
  </si>
  <si>
    <t>Bubbles &amp; More Ltd, London (www.bubblesandmore.co)</t>
  </si>
  <si>
    <t>Buckingham Schenk, Slough  (www.buckingham-schenk.co.uk)</t>
  </si>
  <si>
    <t>Buckingham Vintners, Berkshire (www.buonvino.co.uk)</t>
  </si>
  <si>
    <t>Bucktrout, Guernsey  (www.bucktroutsonline.com)</t>
  </si>
  <si>
    <t>Budgens Supermarket , Middlesex  (www.budgens.co.uk)</t>
  </si>
  <si>
    <t>Buffery, Gloucestershire (01451 830 667)</t>
  </si>
  <si>
    <t>Buon Vino! (01729 823 885/(www.buonvino.co.uk)</t>
  </si>
  <si>
    <t>Buongusto, London N6  (www.buongustowines.com)</t>
  </si>
  <si>
    <t>Burgundy Direct, Dublin  (+353 1 2896615)</t>
  </si>
  <si>
    <t>Burgundy Wines, Brighton  (www.burgundywines.co.uk)</t>
  </si>
  <si>
    <t>Burridges of Arlington St, West Sussex  (www.burridgewine.com)</t>
  </si>
  <si>
    <t>Burwash Fine Wines, Cambridge  (www.burwashfinewines.co.uk)</t>
  </si>
  <si>
    <t>Bushby Fine Wine, Suffolk (01394 460 561)</t>
  </si>
  <si>
    <t>Butlers Wine Cellar, Brighton  (www.butlers-winecellar.co.uk)</t>
  </si>
  <si>
    <t>C&amp;D Wines, London (www.canddwines.co.uk)</t>
  </si>
  <si>
    <t>C. &amp; T. Licata &amp; Son Ltd, Bristol (0117 9247725)</t>
  </si>
  <si>
    <t>CA Rookes, Warks  (www.carookes.co.uk)</t>
  </si>
  <si>
    <t>Cabezac Collections (07767 321863)</t>
  </si>
  <si>
    <t>Cachet Wine, East Yorkshire (www.cachetwine.co.uk)</t>
  </si>
  <si>
    <t>Cadman Fine Wines, Northampton  (www.cadmanfinewines.co.uk)</t>
  </si>
  <si>
    <t>Café Vive Iterum London, London  (www.viveiterum.co.uk)</t>
  </si>
  <si>
    <t>Cairns &amp; Hickey, Leeds  (www.candhwines.co.uk)</t>
  </si>
  <si>
    <t>Calder Wine Appreciation, West Yorkshire  (www.calderwine.co.uk)</t>
  </si>
  <si>
    <t>California Fine Wine Ltd (020 3286 3339/www.californiafinewine.co.uk)</t>
  </si>
  <si>
    <t>Camber Wines, Portsmouth  (www.camberwines.co.uk)</t>
  </si>
  <si>
    <t>Cambio de Tercio (www.cambiodetercio.co.uk)</t>
  </si>
  <si>
    <t>Cambridge Wine Merchants, Cambridge  (www.cambridgewine.com)</t>
  </si>
  <si>
    <t>Camel Valley, Cornwall  (www.camelvalley.com )</t>
  </si>
  <si>
    <t>Campbell Moore (www.thewinecellar.im)</t>
  </si>
  <si>
    <t>Canal Cellars, Manchester  (www.canalcellars.co.uk)</t>
  </si>
  <si>
    <t>Canape Wines, Glasgow  (01698 854 455)</t>
  </si>
  <si>
    <t>Cantina Augusto, London EC1  (www.cantinaaugusto.co.uk)</t>
  </si>
  <si>
    <t>Cantina Caputo (www.cantinacaputo.com/01244 314 562)</t>
  </si>
  <si>
    <t>Cape Wine &amp; Food, Middlesex  (www.capewineandfood.com)</t>
  </si>
  <si>
    <t>Capers, Worcestershire  (www.capersfinefoods.co.uk)</t>
  </si>
  <si>
    <t>Cardinal’s Cellar (www.thecardinalscellar.com)</t>
  </si>
  <si>
    <t>Carlo &amp; Sons, Chertsey  (www.carlodeli.co.uk)</t>
  </si>
  <si>
    <t>Carlsberg Tetley, Northampton  (www.carlsberg.co.uk)</t>
  </si>
  <si>
    <t>Carluccio's (www.carluccios.com)</t>
  </si>
  <si>
    <t>Carnevale, London N7  (www.carnevale.co.uk)</t>
  </si>
  <si>
    <t>Carouse wine (www.carousewines.com)</t>
  </si>
  <si>
    <t>Carrick Wines, Ayrshire (www.carrickwines.co.uk)</t>
  </si>
  <si>
    <t xml:space="preserve">Carruthers &amp; Kent, Tyne &amp; Wear (www.carruthersandkent.com) </t>
  </si>
  <si>
    <t>Carte Blanche Wines Ltd, (www.carteblanchewines.com)</t>
  </si>
  <si>
    <t>Cary Vintners, Somerset  (01963 351 919)</t>
  </si>
  <si>
    <t>Casa Julia Plc, Essex (01376 320269)</t>
  </si>
  <si>
    <t>Casa Leal , London (www.casaleal.co.uk)</t>
  </si>
  <si>
    <t>Casa Mia (0845 688 1818/www.casamiaonline.com)</t>
  </si>
  <si>
    <t>Case Value (www.casevalue.com)</t>
  </si>
  <si>
    <t>Castang Wines, Cornwall  (www.castang-wines.co.uk)</t>
  </si>
  <si>
    <t>Castas Wines, Essex  (www.castas.co.uk)</t>
  </si>
  <si>
    <t>Castel UK, London  (020 8944 4770)</t>
  </si>
  <si>
    <t>Castillon Wines (0161 773 9024)</t>
  </si>
  <si>
    <t>Catchpole &amp; Frogitt (UK) Ltd, Essex (www.pullthecork.com)</t>
  </si>
  <si>
    <t>Cavas de Gaucho, London  (www.gauchorestaurants.co.uk/wineboutique)</t>
  </si>
  <si>
    <t>Cavavin Direct, Sheffield  (0114 256 0090 )</t>
  </si>
  <si>
    <t>Caves de Pierre, London N5 (020 7249 4528)</t>
  </si>
  <si>
    <t>Caves Direct, London  (020 8983 4891)</t>
  </si>
  <si>
    <t>Caviar House London, London (www.caviarhouse-prunier.com)</t>
  </si>
  <si>
    <t>Caviste, Overton  (www.caviste.co.uk)</t>
  </si>
  <si>
    <t>Ceci Paolo, Herefordshire (www.cecipaolo.com)</t>
  </si>
  <si>
    <t>Cellar 28, West Yorkshire (01484 710 101)</t>
  </si>
  <si>
    <t>Cellar Collection Wines (eshop.cellarcollection.co.uk)</t>
  </si>
  <si>
    <t>Cellar Door Wines, St Albans  (www.cellardoorwines.co.uk)</t>
  </si>
  <si>
    <t>Cellar Gascon, London (www.gasconline.com)</t>
  </si>
  <si>
    <t>Cellar Link, London (www.cellarlink.co.uk)</t>
  </si>
  <si>
    <t>Cellar Trends, Derbyshire  (www.cellartrends.co.uk)</t>
  </si>
  <si>
    <t>Cellar Wines Direct, Cardiff  (029 2081 4000)</t>
  </si>
  <si>
    <t>Cellars Direct (www.cellardirect.co.uk)</t>
  </si>
  <si>
    <t>Cellars of Italy Ltd, Heathfield (01435 830 902)</t>
  </si>
  <si>
    <t>CellarVie, London (www.cellarviewines.com/020 8622 4503)</t>
  </si>
  <si>
    <t>Celos Wines, Halifax  (01422 379203)</t>
  </si>
  <si>
    <t>Celtic Whiskey Shop, Dublin  (www.celticwhiskeyshop.com)</t>
  </si>
  <si>
    <t>Celtic Wines, Pembrokeshire  (www.celticwines.com)</t>
  </si>
  <si>
    <t>Centurion Vintners, Gloucestershire  (01453 763 223)</t>
  </si>
  <si>
    <t>Cerilli &amp; Tondo, London  (02033 284620)</t>
  </si>
  <si>
    <t>C'est si Bon (01249 715140)</t>
  </si>
  <si>
    <t>Chalgrove Wines, Buckinghamshire  (www.chalgrovewines.co.uk)</t>
  </si>
  <si>
    <t>Chalié Richards, West Sussex  (www.chalierichards.co.uk)</t>
  </si>
  <si>
    <t>Chamberlain Wines (www.chamberlainwines.co.uk)</t>
  </si>
  <si>
    <t>Champagne &amp; Wines Direct (www.champagne-direct.eu)</t>
  </si>
  <si>
    <t>Champagne Charlie, Kempston (www.champagnecharlie.co.uk)</t>
  </si>
  <si>
    <t>Champagne Direct (www.champagnedirect.co.uk)</t>
  </si>
  <si>
    <t>Champagne Fizz, London (www.champagnefizz.com)</t>
  </si>
  <si>
    <t>Champagne Georges de la Chapelle (www.delachapelle.co.uk)</t>
  </si>
  <si>
    <t>Champagne UK (www.champagneuk.com)</t>
  </si>
  <si>
    <t>Champagne Warehouse Ltd  (www.champagnewarehouse.com)</t>
  </si>
  <si>
    <t>Champagnes &amp; Châteaux, London   (www.champagnesandchateaux.co.uk)</t>
  </si>
  <si>
    <t>Champany Ltd, Scotland  (www.champany.com)</t>
  </si>
  <si>
    <t>Champion Wine, Berks (www.championwine.co.uk)</t>
  </si>
  <si>
    <t>Chandos Delicatessen, Bristol  (www.chandosdeli.com)</t>
  </si>
  <si>
    <t>Chapel Down Winery, Kent (http://www.englishwinesgroup.com)</t>
  </si>
  <si>
    <t>Charles Blagden (00 33 4 90 20 07 07)</t>
  </si>
  <si>
    <t>Charles Hawkins, Rutland  (01572 823 030)</t>
  </si>
  <si>
    <t>Charles Mitchell Wines Ltd, Manchester  (www.cmwines.com)</t>
  </si>
  <si>
    <t>Charles Stevenson, Devon  (01822 616 272)</t>
  </si>
  <si>
    <t>Charles Taylor Wines, London  (www.charlestaylorwines.com)</t>
  </si>
  <si>
    <t>Charles Wells, Beds  (www.charleswells.co.uk)</t>
  </si>
  <si>
    <t>Charlie Herring (www.charlieherring.com)</t>
  </si>
  <si>
    <t>Charrington Cellars, Wiltshire  (0174 7824292)</t>
  </si>
  <si>
    <t>Charterhouse Wine, Spalding (www.charterhousewine.co.uk)</t>
  </si>
  <si>
    <t>Chateau Classic (www.chateauclassic.co.uk)</t>
  </si>
  <si>
    <t>Château de Claribes (www.claribes.com)</t>
  </si>
  <si>
    <t>Château La Tour de Chollet (www.latourdechollet.com)</t>
  </si>
  <si>
    <t>Chateau Online (www.chateauonline.co.uk)</t>
  </si>
  <si>
    <t>Chateau Select, London (www.chateauselect.co.uk)</t>
  </si>
  <si>
    <t>Château Wines, Bristol  (01454 613 959)</t>
  </si>
  <si>
    <t>Cheers Wine Store, Swansea (www.cheers-wine-merchants.co.uk)</t>
  </si>
  <si>
    <t>Cheerz, Norfolk  (01362 691 104)</t>
  </si>
  <si>
    <t>Cheese, Wine (www.cheesewine.co.uk)</t>
  </si>
  <si>
    <t>Chelsea Wine Company (www.thechelseawinecompany.co.uk)</t>
  </si>
  <si>
    <t>Cheshire Smoke House, Cheshire  (www.cheshiresmokehouse.co.uk)</t>
  </si>
  <si>
    <t>Chester Beer and Wine, Chester (www.chesterbeerandwine.co.uk)</t>
  </si>
  <si>
    <t>Chester Boyd Caterer, London  (www.chesterboyd.co.uk)</t>
  </si>
  <si>
    <t>Cheviot UK Wine Agencies, Glasgow  (0141 649 9881)</t>
  </si>
  <si>
    <t>Chez Vin, North Yorkshire  (www.chezvin.co.uk)</t>
  </si>
  <si>
    <t>Chiltern Cellars, High Wycombe (01494 526212)</t>
  </si>
  <si>
    <t>Chiltern Valley Wines, Oxfordshire  (www.chilternvalley.co.uk)</t>
  </si>
  <si>
    <t>Chimney Wines, Somerset  (01934 863 621)</t>
  </si>
  <si>
    <t>Chippendale Fine Wines, West Yorkshire  (01274 582 424)</t>
  </si>
  <si>
    <t>Chix &amp; Buck Wines, London (www.chixandbuck.com)</t>
  </si>
  <si>
    <t>CHL Import Ltd, Cheshire  (www.chl-import.de)</t>
  </si>
  <si>
    <t>Choice Wines, Surrey  (www.choicewines.co.uk)</t>
  </si>
  <si>
    <t>Chordale Wine Merchants, Chorley  (01257 415 933)</t>
  </si>
  <si>
    <t>Christopher Keiller, Dorset (www.finewineservices.co.uk)</t>
  </si>
  <si>
    <t>Christopher Piper Wines, Devon  (www.christopherpiperwines.co.uk)</t>
  </si>
  <si>
    <t>Christopher Wells (020 7622 3000)</t>
  </si>
  <si>
    <t>Chun &amp; Co (www.chunandcompany.co.uk)</t>
  </si>
  <si>
    <t>Church House Vintners, Berkshire  (www.churchhousevintners.co.uk)</t>
  </si>
  <si>
    <t>Churchill Vintners, Birmingham  (www.berkmann.co.uk)</t>
  </si>
  <si>
    <t>Ciborio, London (www.ciborio.com)</t>
  </si>
  <si>
    <t>City Beverage Company, London (www.citybeverage.co.uk)</t>
  </si>
  <si>
    <t>City Wine Co (www.citywinecollection.co.uk)</t>
  </si>
  <si>
    <t>Claret-e Ltd, London  (www.claret-e.com)</t>
  </si>
  <si>
    <t>Clarion Wines, London (www.clarionwines.co.uk)</t>
  </si>
  <si>
    <t>Clark Foyster Wines, London  (www.clarkfoysterwines.co.uk)</t>
  </si>
  <si>
    <t>Classic Drinks (www.classic-drinks.co.uk)</t>
  </si>
  <si>
    <t>Classic Wine Direct, West Sussex (www.classicwinedirect.com)</t>
  </si>
  <si>
    <t>Clear Black Wines, Flintshire (www.clearblackwine.com)</t>
  </si>
  <si>
    <t>Clifton Cellars, Bristol  (www.cliftoncellars.co.uk)</t>
  </si>
  <si>
    <t>Clissold Wines, London  (020 7254 5269)</t>
  </si>
  <si>
    <t>Cloud Wine, Whaley Bridge  (www.cloudwine.net)</t>
  </si>
  <si>
    <t>Club Vini Italiani, Derbyshire (www.clubviniitaliani.co.uk)</t>
  </si>
  <si>
    <t>Club4wines (www.club4wines.com )</t>
  </si>
  <si>
    <t>Coates &amp; Seely, Hampshire (www.coatesandseely.com)</t>
  </si>
  <si>
    <t>Cochonnet Wines, Cornwall  (01326 340 947)</t>
  </si>
  <si>
    <t>Cockburn &amp; Campbell, Bedford  (01234 272 625)</t>
  </si>
  <si>
    <t>Cockburns of Leith, Edinburgh  (www.cockburnsofleith.co.uk)</t>
  </si>
  <si>
    <t>Codorniu UK Ltd, Kent (www.grupocodorniu.com)</t>
  </si>
  <si>
    <t>Coe Vintners, Essex  (www.coevintners.com)</t>
  </si>
  <si>
    <t>Colasanti, Surrey  (www.colasanti.co.uk)</t>
  </si>
  <si>
    <t>Colchester Wine Company (www.thewinecompany.co.uk)</t>
  </si>
  <si>
    <t>Colina Wines, Wiltshire  (www.colinawines.co.uk)</t>
  </si>
  <si>
    <t>Colombier Vins Fins, Derbyshire  (www.colombierwines.co.uk)</t>
  </si>
  <si>
    <t>Colosseum Wines (www.colosseumwines.co.uk)</t>
  </si>
  <si>
    <t>Concept Fine Fines, Nth Yorks (www.conceptfinewines.com)</t>
  </si>
  <si>
    <t>Concha y Toro, Oxford  (01865 338 013)</t>
  </si>
  <si>
    <t>Condor Wines Ltd (www.condorwines.co.uk)</t>
  </si>
  <si>
    <t>Connoisseur Estates, Berkshire  (www.connoisseurestates.co.uk)</t>
  </si>
  <si>
    <t>Connollys, Birmingham  (www.connollyswine.co.uk)</t>
  </si>
  <si>
    <t>Conrad Wines, Surrey  (www.conradwines.com)</t>
  </si>
  <si>
    <t>Constantine Stores, Cornwall  (www.drinkfinder.co.uk)</t>
  </si>
  <si>
    <t>Constellation, Guildford (www.cbrands.com)</t>
  </si>
  <si>
    <t>Continental &amp; Overseas Wines, Cheshire  (www.cowines.com)</t>
  </si>
  <si>
    <t>Continental Touch, London  (020 7609 6878)</t>
  </si>
  <si>
    <t>Continental Wines, West Yorkshire  (www.continental-wine.co.uk)</t>
  </si>
  <si>
    <t>Conwy Fine Wines, Conwy (www.conwyfinewines.com)</t>
  </si>
  <si>
    <t>Cooden Cellars, Sussex  (www.coodencellars.co.uk)</t>
  </si>
  <si>
    <t>Co-operative stores, Coventry  (www.co-operative.coop)</t>
  </si>
  <si>
    <t>Copestick Murray Communications, London (www.cmwinesolutions.com)</t>
  </si>
  <si>
    <t>Copperfield Wines, Essex  (01277 203 426)</t>
  </si>
  <si>
    <t>Corbridge Wines &amp; Spirits, NE45 5AW (01434 632 360)</t>
  </si>
  <si>
    <t>Corking wines, North Yorkshire  (www.corkingwines.com )</t>
  </si>
  <si>
    <t>Corkr, Suffolk (www.corkr.com)</t>
  </si>
  <si>
    <t>Corks and Cases, Yorkshire  (www.corksandcases.com)</t>
  </si>
  <si>
    <t>Corks of Cotham, Bristol (www.corksof.com)</t>
  </si>
  <si>
    <t>Corks out, Stockton Heath  (www.corksout.com)</t>
  </si>
  <si>
    <t>Corkscrew Wines, Carlisle  (www.corkscrewwines.co.uk)</t>
  </si>
  <si>
    <t>Cornelius Beer &amp; Wine, Edinburgh  (www.corneliusbeers.com)</t>
  </si>
  <si>
    <t>Corney &amp; Barrow, London  (www.corney-barrow.co.uk)</t>
  </si>
  <si>
    <t>Cornhill Wines, Somerset  (01460 55434)</t>
  </si>
  <si>
    <t>Costco stores, Watford (www.costco.co.uk)</t>
  </si>
  <si>
    <t>Costcutter Supermarket, Dunnington (www.costcutter.com)</t>
  </si>
  <si>
    <t>Cotswold Port Company, Gloucester  (www.cotswoldport.co.uk)</t>
  </si>
  <si>
    <t>Cotswold Vintners, Bristol  (01454 325 124)</t>
  </si>
  <si>
    <t>Cotton Club Wines, London  (020 8209 1546)</t>
  </si>
  <si>
    <t>County Stores, Somerset (www.thecountystores.com)</t>
  </si>
  <si>
    <t>Cozzi &amp; Jenkins, Cambridge (01223 265 589) www.cjwines.co.uk</t>
  </si>
  <si>
    <t>CPA  Wines, Swansea (01792 390109)</t>
  </si>
  <si>
    <t>Cranborne Stores, Dorset  (www.cranborne.co.uk)</t>
  </si>
  <si>
    <t>Cranbrook Wines, Essex  (020 8507 8447)</t>
  </si>
  <si>
    <t>Cressis, Hounslow  (www.cressis.com)</t>
  </si>
  <si>
    <t>Croatian Fine Wines Ltd,  Swansea  (www.croatianfinewines.com)</t>
  </si>
  <si>
    <t>Croque en Bouche, Worcester  (www.croque-en-bouche.co.uk)</t>
  </si>
  <si>
    <t>Crush Wines, Wiltshire  (www.crush-wines.com )</t>
  </si>
  <si>
    <t>CT Baker</t>
  </si>
  <si>
    <t>Cult &amp; Boutique Wines, Surrey (www.cultandboutique.com)</t>
  </si>
  <si>
    <t>Cupari Wines (www.cupariwines.co.uk)</t>
  </si>
  <si>
    <t>CW Wines  (www.cw-wines.co.uk)</t>
  </si>
  <si>
    <t>CWS stores (0161 834 1212)</t>
  </si>
  <si>
    <t>Czerwiks, West Yorkshire  (www.czerwiks.co.uk)</t>
  </si>
  <si>
    <t>D Byrne &amp; Co, Lancashire  (www.dbyrne-finewines.co.uk)</t>
  </si>
  <si>
    <t>D&amp;A Wines (www.dandawines.blog.co.uk)</t>
  </si>
  <si>
    <t>D&amp;D Wines, Cheshire  (www.ddwinesint.com)</t>
  </si>
  <si>
    <t>D&amp;F Portuguese Wines, London (0208 711 2168)</t>
  </si>
  <si>
    <t>D&amp;F Shippers, London  (020 8838 4399)</t>
  </si>
  <si>
    <t>D’Vino Wines,  (020 8968 5605)</t>
  </si>
  <si>
    <t>Daft Investments, London SE17 (www.daftinvestments.com)</t>
  </si>
  <si>
    <t>Dallas Liquor Mart, Ealing (www.dallasliquormart.co.uk)</t>
  </si>
  <si>
    <t>Dalling &amp; Co, Herts (01923 262 083) www.dallingandco.com</t>
  </si>
  <si>
    <t>Daniel Lambert Wines, Bridgend  (www.daniellambertwines.co.uk)</t>
  </si>
  <si>
    <t>Daniela’s Deli, St John’s Wood  (020 7266 1188)</t>
  </si>
  <si>
    <t>Danmar International, Surrey  (01784 477 812)</t>
  </si>
  <si>
    <t>Darcy Wine, Cheltenham  (www.darcywine.co.uk)</t>
  </si>
  <si>
    <t>Darlington Wines, London  (020 8453 0202)</t>
  </si>
  <si>
    <t>Dartmouth Vintners, Devon  (01803 832 602)</t>
  </si>
  <si>
    <t>Dart's Farm, Devon  (www.dartsfarm.co.uk)</t>
  </si>
  <si>
    <t>Dave Gilson, Lancashire  (01257 451 291)</t>
  </si>
  <si>
    <t>David Dudley Jones, Hants  (www.dudleyjonesfinewine.co.uk)</t>
  </si>
  <si>
    <t>David Gummer, Buckin  (01494 672 305)</t>
  </si>
  <si>
    <t>David Sands, Kinross (www.david-sands.co.uk)</t>
  </si>
  <si>
    <t>David Watt, Leic  (01530 413 953)</t>
  </si>
  <si>
    <t>Davidson McQueen, Walsall  (07788 185 647)</t>
  </si>
  <si>
    <t>Davies &amp; Co, London  (www.davy.co.uk)</t>
  </si>
  <si>
    <t>Davies Direct, Laugharne (01944 427 272)</t>
  </si>
  <si>
    <t>Davis Bell McCraith, Bristol  (www.dbmwines.co.uk)</t>
  </si>
  <si>
    <t>Davy’s Wine Shop, London  (www.davy.co.uk)</t>
  </si>
  <si>
    <t>Daylesford Organic, London (www.daylesfordorganic.com)</t>
  </si>
  <si>
    <t>DBR wines, London  (020 7352 2096)</t>
  </si>
  <si>
    <t>De Bortoli , Dorset  (www.debortoli.com.au)</t>
  </si>
  <si>
    <t>Deakin Fine Wines Ltd, Horsham  (01403 248 130)</t>
  </si>
  <si>
    <t>Decanter Wines limited, Surrey  (www.decanterwines.co.uk)</t>
  </si>
  <si>
    <t>Decorum Vintners, London  (www.decvin.com)</t>
  </si>
  <si>
    <t>Deepak Chanrai, North London (07808 728 910)</t>
  </si>
  <si>
    <t>Deeside Drinks Emporium (01330 822 650)</t>
  </si>
  <si>
    <t>DeFine Food &amp; Wines (www.definefoodandwine.com)</t>
  </si>
  <si>
    <t>Delibo Fine Wines, Oxon  (www.delibo.co.uk)</t>
  </si>
  <si>
    <t>Delicias Portugal,  (020 7622 9811)</t>
  </si>
  <si>
    <t>Delicioso, Oxo  (www.delicioso.co.uk)</t>
  </si>
  <si>
    <t>Deliciously French, Berkshire (www.deliciouslyfrench.co.uk)</t>
  </si>
  <si>
    <t>Delilah Fine Foods, Nottingham  (www.delilahfinefoods.co.uk)</t>
  </si>
  <si>
    <t>Delitalia Ltd (01226 206 222)</t>
  </si>
  <si>
    <t>Delivino, Crieff, Scotland (www.delivino.co.uk)</t>
  </si>
  <si>
    <t>Den Boer Wines, Oxon  (www.denboerwines.com )</t>
  </si>
  <si>
    <t>Denbies Wine Estate, Surrey  (www.denbies.co.uk)</t>
  </si>
  <si>
    <t>Denby Dale Wines, Huddersfield  (01484 865 222)</t>
  </si>
  <si>
    <t>Denham Food &amp; Wines, Uxbridge (01895 832 552)</t>
  </si>
  <si>
    <t>Deniz Continental Food Store, Wrexham (01978261138)</t>
  </si>
  <si>
    <t>Dennhofer Wines (01661 844 622)</t>
  </si>
  <si>
    <t>Derek Chapman Wine Merchant  (01206 272 908)</t>
  </si>
  <si>
    <t>Design Wine (www.designwine.co.uk)</t>
  </si>
  <si>
    <t>Devine Wines, Cardiff (029 2081 1200/www.devinewines.co.uk)</t>
  </si>
  <si>
    <t>De-Vine Wines, Kent  (01634 574 292)</t>
  </si>
  <si>
    <t>DGB Europe, London   (020 8877 4960)</t>
  </si>
  <si>
    <t>Dhamecha Salamis, London   (020 7609 1133)</t>
  </si>
  <si>
    <t>Di Marco Importers, Newcastle  (www.dimarco.co.uk)</t>
  </si>
  <si>
    <t>Dickens House Wine Emporium, Rochester ME1 1LN (01634 880 887/www.dickenshousewine.co.uk)</t>
  </si>
  <si>
    <t>Dickens House Wine, Rochester (www.dickenshousewine.co.uk)</t>
  </si>
  <si>
    <t>Diemersfontein Wines Ltd (www.diemersfontein.co.za)</t>
  </si>
  <si>
    <t>Dillies, Hexham  (www.dillies.co.uk)</t>
  </si>
  <si>
    <t>Dillon Bass, Belfast  (www.dillonbass.co.uk)</t>
  </si>
  <si>
    <t>Dionika, Edinburgh (www.dionika.com)</t>
  </si>
  <si>
    <t>Dionysos Greek Wine Store &amp; Delicatessen, Weymouth (01305 777881)</t>
  </si>
  <si>
    <t>Direct Wine Imports Channel Island (01481 726 747)</t>
  </si>
  <si>
    <t>Direct Wine Shipments, Belfast  (www.directwine.co.uk)</t>
  </si>
  <si>
    <t>Direct Wines, Windsor  (01753 542465 )</t>
  </si>
  <si>
    <t>Direct Wines,Theale Berks. (www.laithwaites.co.uk)</t>
  </si>
  <si>
    <t>Discovery Wines, Manchester  (www.discoverywine.co.uk)</t>
  </si>
  <si>
    <t>Distell Europe, Middlesex  (www.distell.co.za)</t>
  </si>
  <si>
    <t>Ditton Wine Traders, Surrey  (020 8339 9112)</t>
  </si>
  <si>
    <t>Divine Fine Wines, Solihull  (0121 436 7558)</t>
  </si>
  <si>
    <t>Divine Importers, Kent  (01474 360 081)</t>
  </si>
  <si>
    <t>Divino Wines (www.divinowine.com)</t>
  </si>
  <si>
    <t>DK Vintners, West Sussex (www.dkvintners.co.uk)</t>
  </si>
  <si>
    <t>Domaine Direct, London  (www.domainedirect.co.uk)</t>
  </si>
  <si>
    <t>Domaine of the Bee, Greenford, Middlesex (www.domaineofthebee.com)</t>
  </si>
  <si>
    <t>Domus Cella, Epsom, Surrey (www.domuscella.com)</t>
  </si>
  <si>
    <t>Donard Wines, Co Down (www.donardwines.com)</t>
  </si>
  <si>
    <t>Dorchester Wine Centre, Dorset  (01305 258 266)</t>
  </si>
  <si>
    <t>Dordogne Direct, Glos (www.dddirect.co.uk)</t>
  </si>
  <si>
    <t>Dorjes Wine Club, Warwickshire  (www.dorjes.co.uk)</t>
  </si>
  <si>
    <t>Doudet &amp; Major, West Sussex  (01730 821 744)</t>
  </si>
  <si>
    <t>Dourthe UK, London  (www.dourthe.com)</t>
  </si>
  <si>
    <t>Draycott Wines, Devon  (01395 275 222)</t>
  </si>
  <si>
    <t>Dreyfus Ashby, Kent  (01732 361 639)</t>
  </si>
  <si>
    <t>Drink Finder, Cornwall  (www.drinkfinder.co.uk )</t>
  </si>
  <si>
    <t>Drinkmonger, Scotlan (www.royalmilewhiskies.com)</t>
  </si>
  <si>
    <t>Drinkon, Scotland  (www.drinkon.com ltd )</t>
  </si>
  <si>
    <t>Drinks Direct , Bradford (www.drinksdirect.co.uk)</t>
  </si>
  <si>
    <t>Drinks of France, Essex  (www.drinksoffrance.co.uk)</t>
  </si>
  <si>
    <t>Drinks Well, Ripon (www.drinkswell.co.uk)</t>
  </si>
  <si>
    <t>Drinkswell, Ripon (www.drinkswell.co.uk)</t>
  </si>
  <si>
    <t>Drumstick Products Co, London (02088 852 600)</t>
  </si>
  <si>
    <t>Dudley &amp; De Fleury (020 7036 9696)</t>
  </si>
  <si>
    <t>Due M Wines, Middlesex  (020 8909 9374)</t>
  </si>
  <si>
    <t>Duncan Murray Wines, Leicestershire  (www.duncanmurraywines.co.uk)</t>
  </si>
  <si>
    <t>Dunedin Wines, Edinburgh (0131 556 2855)</t>
  </si>
  <si>
    <t>Dunell’s, Jersey (www.dunells.com)</t>
  </si>
  <si>
    <t>DVine Cellars, London SW9 (www.dvinecellars.com)</t>
  </si>
  <si>
    <t>Dylans Wine Cellar, Swansea  (www.dylanswine.co.uk)</t>
  </si>
  <si>
    <t>Dynamic Vines, London  (020 7287 2179)</t>
  </si>
  <si>
    <t>E&amp;B Wine Services Sussex, Crownborough (01892 610 331)</t>
  </si>
  <si>
    <t>Eagle Wines, London (020 7223 7209)</t>
  </si>
  <si>
    <t>Earle Wines, North Yorkshire  (www.earlewines.com)</t>
  </si>
  <si>
    <t>East Coast Wines, Lincolnshire  (www.thewinewarehouse.net)</t>
  </si>
  <si>
    <t>Eastling Wines  (www.eastlingwines.com)</t>
  </si>
  <si>
    <t>Eaton Wine Co, Sudbury (www.nethergatewines.com)</t>
  </si>
  <si>
    <t>Eaux de Vie Ltd (www.eauxdevie.co.uk)</t>
  </si>
  <si>
    <t>Ecclesall Wines</t>
  </si>
  <si>
    <t>Eclectic Tastes, Dundee (www.eclectictastes.co.uk)</t>
  </si>
  <si>
    <t>Eclectic Wines, London (020 7736 3733)</t>
  </si>
  <si>
    <t>Eden Fine Wines (www.edenfinewines.com)</t>
  </si>
  <si>
    <t>Edencroft Fine Wines, Cheshire  (www.edencroft.co.uk)</t>
  </si>
  <si>
    <t>Edward Dillon, Ireland (www.edwarddillonco.ie)</t>
  </si>
  <si>
    <t>EGWA Ltd - Lancashire, LA6 1HP, 01524 737100, wine@ewga.net</t>
  </si>
  <si>
    <t>Ehrmanns, London  (www.ehrmannswines.co.uk)</t>
  </si>
  <si>
    <t>El Madero, London SE1 (020 7357 6991)</t>
  </si>
  <si>
    <t>El Vino Company Ltd, London  (www.elvino.co.uk)</t>
  </si>
  <si>
    <t>Elbrook Cash &amp; Carry, Surrey  (www.elbrookcashandcarry.com)</t>
  </si>
  <si>
    <t>Elite Wine, London SW5 (www.elitewinemerchants.com)</t>
  </si>
  <si>
    <t>Elixir Wines, London  (020 8768 1346)</t>
  </si>
  <si>
    <t>Ellie's Cellar, Perthshire (www.elliescellar.com)</t>
  </si>
  <si>
    <t>Ellis of Richmond, Middlesex  (www.ellisofrichmond.co.uk)</t>
  </si>
  <si>
    <t>Ellis Wharton Wines, Cornwall  (www.ewwines.co.uk)</t>
  </si>
  <si>
    <t>Elliston &amp; Southwick Fine Wines, London (www.es-finewines.com)</t>
  </si>
  <si>
    <t>Elwood Wines, Brighton  (www.elwoodwines.co.uk)</t>
  </si>
  <si>
    <t>Emerson Fine Wines, Essex  (01708 442 148)</t>
  </si>
  <si>
    <t>Emilia’s Deli, London  (020 7751 0189)</t>
  </si>
  <si>
    <t>Eminent Wines Ltd, London (www.eminentwines.com)</t>
  </si>
  <si>
    <t>Emperor Wines (www.empwines.com)</t>
  </si>
  <si>
    <t>Emporia Brands Ltd , Surrey  (www.emporiabrands.com)</t>
  </si>
  <si>
    <t>En Primeur Ltd, Crawley  (www.en-primeur.co.uk)</t>
  </si>
  <si>
    <t>English Wine Centre, East Sussex  (www.englishwine.co.uk)</t>
  </si>
  <si>
    <t>Enologia Limited,  London (0207 060 3206</t>
  </si>
  <si>
    <t>Enopoli Ltd, London (07092 315 024)</t>
  </si>
  <si>
    <t>Enotria Winecellars, London  (www.enotria.co.uk)</t>
  </si>
  <si>
    <t>Epicure Wines (www.epicurewines.co.uk)</t>
  </si>
  <si>
    <t>Erik Laan Fine Wines, Surrey  (0870 850 8997)</t>
  </si>
  <si>
    <t>Ernest &amp; Julio Gallo Winery  (www.gallo.com)</t>
  </si>
  <si>
    <t>Ernst Gorge Wine Shippers, Oxon  (01491 836526)</t>
  </si>
  <si>
    <t>Essentially Wine, Surrey  (www.essentiallywine.com)</t>
  </si>
  <si>
    <t>Ethical Edibles, London (www.ethicaledibles.co.uk)</t>
  </si>
  <si>
    <t>Ethical Fine Wines, Bristol  (www.ethicalwine.com)</t>
  </si>
  <si>
    <t>Eton Vintners, Berkshire  (www.etonvintners.com)</t>
  </si>
  <si>
    <t>Etrusca Group Limited, London  (www.etruscarestaurants.com)</t>
  </si>
  <si>
    <t>Euro Food And Wine, Jersey  (www.euro-foods.co.uk)</t>
  </si>
  <si>
    <t>European Fine Wines (www.europeanfinewines.co.uk)</t>
  </si>
  <si>
    <t>Europvin, London  (www.europvin.com)</t>
  </si>
  <si>
    <t>Eurovines, Isle of Wight  (www.eurovines.co.uk)</t>
  </si>
  <si>
    <t>Eurowines, London (www.eurowines.co.uk)</t>
  </si>
  <si>
    <t>Euro-World, Glasgow  (0141 649 3735)</t>
  </si>
  <si>
    <t>Everich Wines, Suffolk  (01728 746 460)</t>
  </si>
  <si>
    <t>Evertons Wines, Worcestershire (www.evertonswines.co.uk)</t>
  </si>
  <si>
    <t>Everymans Wine, Shrewsbury  (01743 231 248)</t>
  </si>
  <si>
    <t>Everywine (www.everywine.co.uk)</t>
  </si>
  <si>
    <t>Evington, Leicester   (www.evingtons-wines.co.uk)</t>
  </si>
  <si>
    <t>EVUNA, Manchester  (www.evuna.com)</t>
  </si>
  <si>
    <t>Ewer, London W4  (020 8566 7220)</t>
  </si>
  <si>
    <t>EWGA, Lancashire  (www.ewga.net)</t>
  </si>
  <si>
    <t>E-Wines Direct, Kent  (www.e-winesdirect.com)</t>
  </si>
  <si>
    <t>Ex-Cellar, London  (www.excellar.co.uk)</t>
  </si>
  <si>
    <t>ExcelWines, Wandsworth (020 8767 4401)</t>
  </si>
  <si>
    <t>Exel Wines, Perth  (www.exelwines.co.uk)</t>
  </si>
  <si>
    <t>Experience Wine, Truro  (www.experiencewine.co.uk)</t>
  </si>
  <si>
    <t>Explore Wine (www.explorewine.com)</t>
  </si>
  <si>
    <t>Exquisite Wine (0845 6434 548 )</t>
  </si>
  <si>
    <t>Eynsham Cellars, Oxon (www.eynshamcellars.com)</t>
  </si>
  <si>
    <t>F Leys &amp; Sons, Wales  (01792 653 094)</t>
  </si>
  <si>
    <t>Fairyhill Wines, Swansea (www.fairyhill.net)</t>
  </si>
  <si>
    <t>Falcon Vintners, London (www.falconvintners.com/020 8516 7780)</t>
  </si>
  <si>
    <t>Famous Wines (www.famouswines.co.uk)</t>
  </si>
  <si>
    <t>Fareham Cellar, Hampshire (www.farehamwinecallar.co.uk)</t>
  </si>
  <si>
    <t>Farm Road Wine Shop, Frimley  (01276 64854)</t>
  </si>
  <si>
    <t>Farr Vintners, London  (www.farvitners.com)</t>
  </si>
  <si>
    <t>Farthinghoe Fine Wines, Northamptonshire (www.farthinghoefinewine.com)</t>
  </si>
  <si>
    <t>Febvre Co, Dublin  (www.febvre.ie)</t>
  </si>
  <si>
    <t>Fellini Wines (www.felliniwines.com)</t>
  </si>
  <si>
    <t>Fells, Hertfordshire  (www.fells.co.uk)</t>
  </si>
  <si>
    <t>Fenwicks Wine Shop, Newcastle on Tyne  (0191 232 5100)</t>
  </si>
  <si>
    <t>Ferreira Delicatessen, London (020 7485 2351)</t>
  </si>
  <si>
    <t>Ferrers le Mesurier, Northants  (01832 732 660)</t>
  </si>
  <si>
    <t>Festival Wines, Brighton  (01273 732246)</t>
  </si>
  <si>
    <t>Ffram Vintners, North Wales (01492 680074)</t>
  </si>
  <si>
    <t>Field &amp; Fawcett Wine Merchants &amp; Delicatessen Ltd, York  (www.fieldandfawcett.co.uk)</t>
  </si>
  <si>
    <t>Field Brothers of Beckbury, Shropshire  (www.fieldbrothers.co.uk)</t>
  </si>
  <si>
    <t>Fields Morris &amp; Verdin, London (020 7819 0360) www.fmvwines.com</t>
  </si>
  <si>
    <t>Filco (www.filco.co.uk)</t>
  </si>
  <si>
    <t>Findlater Wine and Spirit Group, Dublin  (www.woodfordbourne.com)</t>
  </si>
  <si>
    <t>Fine &amp; Rare Wines, London (www.frw.co.uk)</t>
  </si>
  <si>
    <t>Fine Wine &amp; Spirit Merchant (01204 674 140)</t>
  </si>
  <si>
    <t xml:space="preserve">Fine Wine Company, Edinburgh (0131 669 7716)
</t>
  </si>
  <si>
    <t>Fine Wine Gifts, West London (www.finewinegift.co.uk)</t>
  </si>
  <si>
    <t>Fine Wine List, Hereford  (01432 830 840)</t>
  </si>
  <si>
    <t>Fine Wine PA , Staffordshire (www.finewinepa.com)</t>
  </si>
  <si>
    <t>Fine Wine Seller (www.finewineseller.co.uk)</t>
  </si>
  <si>
    <t>Fine Wine Sellers (www.finewinesellers.co.uk)</t>
  </si>
  <si>
    <t>Fine Wine Shop (0207 193 0908/www.finewinepress.com)</t>
  </si>
  <si>
    <t>Fine Wines Direct, Cardiff  (www.finewinesdirectuk.com)</t>
  </si>
  <si>
    <t>Fine Wines of Italy, Hampshire  (01962 713 134)</t>
  </si>
  <si>
    <t>Fintry Wines, Essex  (www.fintrywines.co.uk)</t>
  </si>
  <si>
    <t>First Growth Direct, London   (020 8742 2439)</t>
  </si>
  <si>
    <t>First Press, Blackburn  (01254 274 711‎)</t>
  </si>
  <si>
    <t>Fisherman's Retreat (www.fishermansretreat.com)</t>
  </si>
  <si>
    <t>Fitzwilliam Wines, Kent  (www.fitzwilliam-wines.co.uk)</t>
  </si>
  <si>
    <t>FL Dickens, Rickmanswoth  (01923 773 636)</t>
  </si>
  <si>
    <t>Flagship Wines, Hertfordshire  (www.flagshipwines.co.uk)</t>
  </si>
  <si>
    <t>Fleming wines, Hertfordshire  (www.leflemingwines.co.uk)</t>
  </si>
  <si>
    <t>Flint Wines, London  (0207 582 2500)</t>
  </si>
  <si>
    <t>Flourish &amp; Prosper, Yorks (01430 430 006) www.flourish-and-prosper.com</t>
  </si>
  <si>
    <t>Flying Corkscrew, Hertfordshire  (www.flyingcorkscrew.co.uk)</t>
  </si>
  <si>
    <t>Fodder, Harrowgate (www.fodderweb.co.uk)</t>
  </si>
  <si>
    <t>Folio Wines &amp; Spirits, Dorset  (0130 575 1300)</t>
  </si>
  <si>
    <t>Folly Wines, Gloucestershire  (01453 731 509)</t>
  </si>
  <si>
    <t>Food &amp; Fine Wine, Sheffield (www.foodandfinewine.com/0114 266 8747)</t>
  </si>
  <si>
    <t>Food and Fine Wines, Sheffield  (www.foodandfinewine.com)</t>
  </si>
  <si>
    <t>Food Brands Group, London  (www.percol.co.uk)</t>
  </si>
  <si>
    <t>For the Love of Wine, Buckingham  (01280 822 500)</t>
  </si>
  <si>
    <t>Forbury Wine, Kent  (01488 658 377)</t>
  </si>
  <si>
    <t>Forman Wickes Wines, Wimbeldon (020 8946 1240 )</t>
  </si>
  <si>
    <t>Formula Wine (www.formulawine.co.uk)</t>
  </si>
  <si>
    <t>Forth Wines, Edinburgh  (www.forthwines.com)</t>
  </si>
  <si>
    <t>Fortnum &amp; Mason, London   (www.fortnumandmason.com)</t>
  </si>
  <si>
    <t>Forty-five 10 Ltd, London  (www.fortyfive10.com)</t>
  </si>
  <si>
    <t>Fosters EMEA (020 8843 8409)</t>
  </si>
  <si>
    <t xml:space="preserve">Fountainhall Wines, Aberdeen (01224 641628)
</t>
  </si>
  <si>
    <t>Four Walls Wine, Sussex  (www.fourwallswine.com)</t>
  </si>
  <si>
    <t>Fowey Fish, Cornwall  (www.foweyfish.com)</t>
  </si>
  <si>
    <t>Franca Ltd, Southport  (01704 537293)</t>
  </si>
  <si>
    <t>France Domaines Ltd, London  (www.francedomaines.co.uk)</t>
  </si>
  <si>
    <t>France Galles, Cardiff  (029 2023 5400)</t>
  </si>
  <si>
    <t>Francis Fine Wines (0116 286 3521)</t>
  </si>
  <si>
    <t>Frazier's Wine (www.frazierswine.co.uk)</t>
  </si>
  <si>
    <t>Freddy Price Wine Consultant, London  (020 8997 7889)</t>
  </si>
  <si>
    <t xml:space="preserve">Frederick Robinson Brewery, Unicorn Brewery, Cheshire </t>
  </si>
  <si>
    <t>Free Run Juice, Cornwall  (www.freerunjuice.co.uk)</t>
  </si>
  <si>
    <t>Free Run Wine, Wiltshire (www.freerunwines.com)</t>
  </si>
  <si>
    <t>Freixenet , Berkshire (www.freixenet.co.uk)</t>
  </si>
  <si>
    <t>French Bubbles (www.frenchbubbles.co.uk)</t>
  </si>
  <si>
    <t>French Living, Nottingham  (www.frenchliving.co.uk)</t>
  </si>
  <si>
    <t>French Regional Wines, Lancashire  (www.french-regional-wines.co.uk)</t>
  </si>
  <si>
    <t>Friarwood, London  (www.friarwood.com)</t>
  </si>
  <si>
    <t>Friendship Wines, Limerick (www.friendshipwines.ie)</t>
  </si>
  <si>
    <t>From Vineyards Direct (www.fromvineyardsdirect.com)</t>
  </si>
  <si>
    <t>Fulham Palace Wine, London   (020 8748 1617)</t>
  </si>
  <si>
    <t>Fullers brewery shop, London  (020 8996 2085)</t>
  </si>
  <si>
    <t>Furniss- Roe &amp; Nicholls, Wembley  (0208 900 1949)</t>
  </si>
  <si>
    <t>G Bravo &amp; Son, London WC2  (020 8648 8555)</t>
  </si>
  <si>
    <t>G&amp;R Limited, London SW8  (020 8875 1104)</t>
  </si>
  <si>
    <t>G.B. Italia U.K., Bristol (www.gbitalia.com)</t>
  </si>
  <si>
    <t>Gabriel's Vine W2 5EA (020 7706 1277)</t>
  </si>
  <si>
    <t>Gales of Llangollen, Wales  (www.galesofllangollen.co.uk)</t>
  </si>
  <si>
    <t>Galitzine Wines, London  (www.galitzinewinesltd.co.uk)</t>
  </si>
  <si>
    <t>Gallery Wines, Surrey  (01483 203 795)</t>
  </si>
  <si>
    <t>Galtres Fine Wine, York  (01904 763 333)</t>
  </si>
  <si>
    <t>Gandhi Wine Suppliers, London  (www.gandhiwine.co.uk)</t>
  </si>
  <si>
    <t>Gap Wines, Northern Ireland  (www.gapwines.com)</t>
  </si>
  <si>
    <t>Garcia &amp; Sons, London  (www.cafegarcia.co.uk)</t>
  </si>
  <si>
    <t>Gargantua Wines, Warks  (01926 315 144)</t>
  </si>
  <si>
    <t>Garland Wine Cellar, Surrey  (01372 275 247)</t>
  </si>
  <si>
    <t>Garrigue Wines, Glasgow  (www.garriguewines.com)</t>
  </si>
  <si>
    <t>Gaumarjos, Surrey  (www.gaumarjos.co.uk)</t>
  </si>
  <si>
    <t>Gauntleys of Nottingham, Nottingham  (www.gauntley-wine.co.uk)</t>
  </si>
  <si>
    <t>Gauthier, London (www.gauthierwines.co.uk)</t>
  </si>
  <si>
    <t>Gelston Castle Wines, Castle Douglas  (01556 503 012)</t>
  </si>
  <si>
    <t>Gemini Wines. Guernsey, Guernsey  (www.geminiwines.co.uk)</t>
  </si>
  <si>
    <t>General Wine Co, Hampshire (www.thegeneralwine.co.uk)</t>
  </si>
  <si>
    <t>Genesis Wines, London   (www.genesiswines.com)</t>
  </si>
  <si>
    <t>Geoffrey Roberts Agencies, Bristol  (01275 830 888)</t>
  </si>
  <si>
    <t>George Hill, Leicestershire  (www.georgehill.co.uk)</t>
  </si>
  <si>
    <t>Georges Barbier, London SE12  (020 8852 5801)</t>
  </si>
  <si>
    <t>Gerhard Banek, Hertfordshire  (01923 675 939)</t>
  </si>
  <si>
    <t>German Wine Agencies (www.germanwineagencies.co.uk)</t>
  </si>
  <si>
    <t>Gerrads Italian Deli, Essex  (01245 257 997)</t>
  </si>
  <si>
    <t>Gerrard Seel, Cheshire  (www.gerrardseel.co.uk)</t>
  </si>
  <si>
    <t>Gerrys, London  (www.gerrys.uk.com)</t>
  </si>
  <si>
    <t>Giacopazzis Deli, London  (020 7267 7222)</t>
  </si>
  <si>
    <t>GIDA, London  (020 7224 0060)</t>
  </si>
  <si>
    <t>Giles de Mare Wines Wiltshire, Wiltshire  (01985 844 695)</t>
  </si>
  <si>
    <t>Gillie Richards, Hove  (01303244 522)</t>
  </si>
  <si>
    <t>Gills Supermarket, Watford (01923 256923)</t>
  </si>
  <si>
    <t>Giordana (www.giordanowines.co.uk )</t>
  </si>
  <si>
    <t>Giovannis Enoteca, Durham  (0191 386 9474)</t>
  </si>
  <si>
    <t>Giuseppe Savino, North Wales  (01908 614 271)</t>
  </si>
  <si>
    <t>Giv UK, London (www.givukltd.co.uk)</t>
  </si>
  <si>
    <t>Glamorgan Beer &amp; Wine Cellars, Pontypridd (01443 406 080/www.glamorganbeer.co.uk)</t>
  </si>
  <si>
    <t>Gleeson Wines and Spirits Ltd, Dublin (0035314292200)</t>
  </si>
  <si>
    <t>GM Vintners, Exeter  (www.gmvintners.co.uk)</t>
  </si>
  <si>
    <t>Goedhuis, London  (www.goedhuis.com)</t>
  </si>
  <si>
    <t>González Byass UK, St Albans  (01707 274 790)</t>
  </si>
  <si>
    <t>Good Italian Wine (www.gooditalianwine.com)</t>
  </si>
  <si>
    <t>Good Wine Online (www.goodwineonline.co.uk)</t>
  </si>
  <si>
    <t>Good Wine Shop, Isleworth  (www.thegoodwineshop.co.uk)</t>
  </si>
  <si>
    <t>Goode &amp; Lovett, Northern Ireland  (www.goodelovett.com)</t>
  </si>
  <si>
    <t>Gordon &amp; MacPhail, Moray (www.gordonandmacphail.com)</t>
  </si>
  <si>
    <t>Gordon Worsley Wines, Essex  (www.worlseywines.co.uk)</t>
  </si>
  <si>
    <t>Gourmet Vintners, Sussex  (01403 784 128)</t>
  </si>
  <si>
    <t>Goyt Wines, Whaley Bridge  (01663 734 214)</t>
  </si>
  <si>
    <t>GP Wines, West Sussex  (www.gpwines.com)</t>
  </si>
  <si>
    <t>GR Pickard &amp; Son, West Yorkshire  (01484 428 526)</t>
  </si>
  <si>
    <t>Graham Page  (01692 404 808)</t>
  </si>
  <si>
    <t>Grainger Fine Wines, Kent CT20 2JL  (0845 4731340/www.gfwine.co.uk)</t>
  </si>
  <si>
    <t>Granada Wine Co, London  (www.granadawine.com)</t>
  </si>
  <si>
    <t>Grand Cru Classé Cellars, Scotland  (01620 825 225)</t>
  </si>
  <si>
    <t>Grand Cru wines (www.GrandCruWinesLtd.net)</t>
  </si>
  <si>
    <t>Grand Vin, Sussex (www.grandvin.co.uk)</t>
  </si>
  <si>
    <t>Grands Vin, London  (020 8442 1088)</t>
  </si>
  <si>
    <t>Grants of Ireland, Dublin  (+353 1 630 4106)</t>
  </si>
  <si>
    <t>Grants of St James, Bristol  (01275 891 400)</t>
  </si>
  <si>
    <t>Grape &amp; Grain, Somerset  (01373 462 455)</t>
  </si>
  <si>
    <t>Grape &amp; Grind, Bristol (www.grapeandgrind.co.uk)</t>
  </si>
  <si>
    <t>Grape Expectations, Andover (01264 369 572) www.grapeexpectationswine.co.uk</t>
  </si>
  <si>
    <t>Grape Ideas, Northants  (01832 731 226)</t>
  </si>
  <si>
    <t>Grape Passions, Essex (www.grapepassions.co.uk)</t>
  </si>
  <si>
    <t>Grape Store (www.thegrapestore.com)</t>
  </si>
  <si>
    <t>Grape Time, Bath  (07899 830 989)</t>
  </si>
  <si>
    <t>Grapebox, Reigate (www.grapebox.co.uk)</t>
  </si>
  <si>
    <t>Grape-Juice (www.grape-juice.com)</t>
  </si>
  <si>
    <t>Grapeland, Hertfordshire  (www.grapeland.uk.com)</t>
  </si>
  <si>
    <t>Grapes of Worthing, West Sussex (www.grapesworthing.co.uk)</t>
  </si>
  <si>
    <t>Grapevine Direct, London (0208 347 8886)</t>
  </si>
  <si>
    <t>Grapevine, London  (020 8880 8080)</t>
  </si>
  <si>
    <t>Grapevine, South Yorkshire  (01226 2811 00)</t>
  </si>
  <si>
    <t>Great Gaddesden Wine Co, Harpenden  (01582 760 606)</t>
  </si>
  <si>
    <t>Great Grog, Edinburgh  (www.greatgrog.co.uk)</t>
  </si>
  <si>
    <t>Great Horkesley Wine Centre, Essex  (www.thewinecentre.co.uk)</t>
  </si>
  <si>
    <t>Great Northern Wine (www.greatnorthernwine.co.uk)</t>
  </si>
  <si>
    <t>Great Western Wine (www.greatwesternwine.co.uk)</t>
  </si>
  <si>
    <t>Great Wine Online (www.greatwineonline.co.uk)</t>
  </si>
  <si>
    <t>Great Wines Direct  (www.greatwinesdirect.co.uk)</t>
  </si>
  <si>
    <t>Green &amp; Blue Fine Wine, London   (www.greenandblewines.com)</t>
  </si>
  <si>
    <t>Green Vintage, Essex  (07802 566 260)</t>
  </si>
  <si>
    <t>Greene King Brewing and Retailing Limited, Suffolk, (01284 763 222)</t>
  </si>
  <si>
    <t>Greenman Wine Shop (020 8452 1781)</t>
  </si>
  <si>
    <t>Grog Shop, Oxford  (01865 557 088)</t>
  </si>
  <si>
    <t>Grossi Wines, Derbyshire  (www.grossiwines.co.uk)</t>
  </si>
  <si>
    <t>Growers &amp; Chateaux, Surrey  (01372 374 239)</t>
  </si>
  <si>
    <t>GT Wines, Kent (020 8303 4664)</t>
  </si>
  <si>
    <t>Guildhall Wine Academy, London  (020 7332 1387)</t>
  </si>
  <si>
    <t>Guilford Wine Merchants, Surrey  (www.theguildfordwinecompany.co.uk)</t>
  </si>
  <si>
    <t>Gullan Delicatessen, Gullan (01620 843 461)</t>
  </si>
  <si>
    <t>Gunson Fine Wines, East Sussex  (www.gfwl.co.uk)</t>
  </si>
  <si>
    <t>Gustar Divino (www.gustardivino.co.uk)</t>
  </si>
  <si>
    <t>Guy Anderson Wines, Somerset  (www.guyandersonwines.co.uk)</t>
  </si>
  <si>
    <t>Gwin Lyn Wines, North Wales (01758 701 004/www.gwinllynwines.co.uk)</t>
  </si>
  <si>
    <t>Gwinology, Mold (01352 751 080)</t>
  </si>
  <si>
    <t>H Needham &amp; Sons, Kent  (01732 740 422)</t>
  </si>
  <si>
    <t>H Smith, Derby  (01283 812764)</t>
  </si>
  <si>
    <t>H2Vin, Epsom  (www.h2vin.co.uk)</t>
  </si>
  <si>
    <t>Hailsham Cellars, East Sussex  (www.hailshamcellars.com)</t>
  </si>
  <si>
    <t>Hakkasan, London  (020 7907 1888)</t>
  </si>
  <si>
    <t>Halewood International, Liverpool  (www.halewood-int.com)</t>
  </si>
  <si>
    <t>Halifax Wine Company, West Yorkshire (www.halifaxwinecompany.com)</t>
  </si>
  <si>
    <t>Hall &amp; James (01255 551 555)</t>
  </si>
  <si>
    <t>Hall &amp; Lake (www.mwhwine.co.uk)</t>
  </si>
  <si>
    <t>Hallamshire Wine Shipping, Favesham (01795 530050 )</t>
  </si>
  <si>
    <t>Hallgarten Druitt Wines, Luton (www.hallgartendruitt.co.uk)</t>
  </si>
  <si>
    <t>Hamer Wine , Surrey  (www.hamer-wine.co.uk)</t>
  </si>
  <si>
    <t>Hamilton Yorke, Dorset  (www.hamiltonyorke.co.uk)</t>
  </si>
  <si>
    <t>Hammonds of Knutsford, Cheshire  (www.hammondsplc.com)</t>
  </si>
  <si>
    <t>Hampshire Wine Shippers, Hampshire (www.hampshirewineshippers.co.uk)</t>
  </si>
  <si>
    <t>Handford, ex La Vigneronne and London SW7  (www.handford.net)</t>
  </si>
  <si>
    <t>Handpicked Burgundy, Northallerton (01609 777650) www.hpb-wines.com</t>
  </si>
  <si>
    <t>Handpicked Wines, Kent  (01233 611 651)</t>
  </si>
  <si>
    <t>Hangingditch, Manchester  (www.hangingditch.com)</t>
  </si>
  <si>
    <t>Hanslope Wines, Milton Keynes  (www.hanslopewines.demon.co.uk)</t>
  </si>
  <si>
    <t>Harbour Wines, Maidstone  (01622 631 862)</t>
  </si>
  <si>
    <t>Hard to Find Wines Ltd, London (www.htfwines.co.uk)</t>
  </si>
  <si>
    <t>Harlington Wines, Shropshire  (www.harlingtonwine.com)</t>
  </si>
  <si>
    <t>Harmonicande Vintners Ltd, London (07776167968)</t>
  </si>
  <si>
    <t>Harper Wells, Norwich  (www.harperwells.com)</t>
  </si>
  <si>
    <t>Harris Fine Wine, East Kilbride  (www.harrisfinewine.co.uk)</t>
  </si>
  <si>
    <t>Harrison Vintners, London (www.harrisonvintners.co.uk)</t>
  </si>
  <si>
    <t>Harrison's Fine Wines, Perthshire  (www.winestore.co.uk/harrisons-fine-wines)</t>
  </si>
  <si>
    <t>Harrods (www.harrods.com)</t>
  </si>
  <si>
    <t>Harrogate Wines, North Yorkshire  (www.harrogatefinewinecompany.com)</t>
  </si>
  <si>
    <t>Harrys Road Fine Wines (www.harrysroadfinewines.co.uk)</t>
  </si>
  <si>
    <t>Harvey Miller Wine Agency, Stirlingshire  (www.hmwsa.com)</t>
  </si>
  <si>
    <t>Harvey Nichols, Northampton (www.harveynichols.com)</t>
  </si>
  <si>
    <t>Harvey of Lewes, East Sussex  (www.harveys.org.uk)</t>
  </si>
  <si>
    <t>Haslemere Wine Merchants, London   (020 8880 9200)</t>
  </si>
  <si>
    <t>Hatch Mansfield, Berkshire  (www.hatchmansfield.com)</t>
  </si>
  <si>
    <t>Haughton Agencies, Suffolk  (01953 718605 )</t>
  </si>
  <si>
    <t>Hawkshead Wines NorthHants, Northampton  (www.hawksheadwines.co.uk)</t>
  </si>
  <si>
    <t>Hay Wines, Ledbury (www.haywines.co.uk)</t>
  </si>
  <si>
    <t>Haydon Licence (020 8540 2956)</t>
  </si>
  <si>
    <t>Haynes Hanson &amp; Clark, London/Gloucestershire (www.hhandc.co.uk)</t>
  </si>
  <si>
    <t>Hayward Bros, London  (www.haywardbros.co.uk)</t>
  </si>
  <si>
    <t>HB Clark, Wakefield  (www.hbclark.co.uk)</t>
  </si>
  <si>
    <t>HC Wines, York  (www.hcwines.co.uk)</t>
  </si>
  <si>
    <t>Heath Street Wine Co, London  (www.geroboams.co.uk)</t>
  </si>
  <si>
    <t>Heaton Wines, Hampshire (www.heaton-wines.com)</t>
  </si>
  <si>
    <t>Hedley Wright, Hertfordshire SG4 0JT (www.hedleywright.co.uk)</t>
  </si>
  <si>
    <t>Hedonism Wines, London W1K (www.hedonism.co.uk)</t>
  </si>
  <si>
    <t>Hedonist Wines (www.hedonistwines.com)</t>
  </si>
  <si>
    <t>Helen Verdcourt Wines, Berks  (01628 625 577)</t>
  </si>
  <si>
    <t>Heller Wine Estate, London (www.hellerestate.com)</t>
  </si>
  <si>
    <t>Hellion Wines, Wigan  (www.hellionwines.co.uk)</t>
  </si>
  <si>
    <t>Henderson Wines, Edinburgh  (www.hendersonwines.co.uk)</t>
  </si>
  <si>
    <t>Hengate Wines, Hull  (www.hengatewineschool.co.uk)</t>
  </si>
  <si>
    <t>Henley Fine Wines, Kent  (www.henleywines.co.uk)</t>
  </si>
  <si>
    <t>Henley Vintners (www.henleyvintners.com/0800 118 5512)</t>
  </si>
  <si>
    <t>Hennings Wine Merchants, West Sussex (www.henningswine.co.uk )</t>
  </si>
  <si>
    <t>Herbie of Edinburgh, Edinburgh  (www.herbieofedinburgh.co.uk)</t>
  </si>
  <si>
    <t>Hercules Wine Warehouse, Sandwich (www.herculeswines.co.uk)</t>
  </si>
  <si>
    <t>Heritage Wine and Charles de Cazanove, Glostershire (www.heritagewine.co.uk)</t>
  </si>
  <si>
    <t>Hermitage Cellars, Elmsworth  (www.hermitagecellars.co.uk)</t>
  </si>
  <si>
    <t>HGW (attached to St John restaurant), London  (0207 251 0848)</t>
  </si>
  <si>
    <t>Hic Wine Merchants, West Yorkshire  (www.hic-winemerchants.com)</t>
  </si>
  <si>
    <t>Hiccup Wines, Chester  (01244 319 950)</t>
  </si>
  <si>
    <t>Hicks &amp; Don, Gillingham (www.hicksanddon.co.uk)</t>
  </si>
  <si>
    <t>High Breck Vintners (020 8340 5162)</t>
  </si>
  <si>
    <t>Highbury Vintners, London  (www.highburyvintners.co.uk)</t>
  </si>
  <si>
    <t>Hightown Merchants, Liverpool  (0151 929 2061)</t>
  </si>
  <si>
    <t>Hills Drinks Ltd, Essex  (www.hillsprospect.com)</t>
  </si>
  <si>
    <t>Hillside Wines, Devon  (www.justfinewines.com)</t>
  </si>
  <si>
    <t>Hilltop Wines, Surrey  (www.hilltopwines.co.uk)</t>
  </si>
  <si>
    <t>Hispa Merchants, London  (www.sittastings.com)</t>
  </si>
  <si>
    <t>Hi-Spirits, North Yorkshire  (01423 862 850)</t>
  </si>
  <si>
    <t>Hix &amp; Buck, London (www.hixandbuck.com)</t>
  </si>
  <si>
    <t>HM Wines, London SW5  (020 7370 0192)</t>
  </si>
  <si>
    <t>Hollies Shop, Cheshire  (01829 760 414)</t>
  </si>
  <si>
    <t>Holton St Mary, Suffolk  (01473 313 209)</t>
  </si>
  <si>
    <t>Hop Pocket Wine Company, Herefordshire (www.hoppocketwine.co.uk)</t>
  </si>
  <si>
    <t>Hot Corks, Kent  (www.hotcorks.com)</t>
  </si>
  <si>
    <t>Hot wines (www.hotwines.co.uk)</t>
  </si>
  <si>
    <t>Houlton Wines (www.houltonwines.co.uk)</t>
  </si>
  <si>
    <t>Hoults Wine Merchants, Yorkshire  (01484 510 700)</t>
  </si>
  <si>
    <t>Hourlier Pierre, Derby  (www.hourlierwines.co.uk)</t>
  </si>
  <si>
    <t>House of Albert Roux, London  (www.albertroux.co.uk)</t>
  </si>
  <si>
    <t>House of Fraser stores, London (www.houseoffraser.co.uk)</t>
  </si>
  <si>
    <t>House of Menzies, Perthshire  (www.houseofmenzies.com)</t>
  </si>
  <si>
    <t>House of Townend, East Yorkshire (www.houseoftownend.com)</t>
  </si>
  <si>
    <t>House on the Bridge, Windsor  (www.house-on-the-bridge.co.uk)</t>
  </si>
  <si>
    <t>Howard Ripley Limited, London (www.howardripley.com)</t>
  </si>
  <si>
    <t>Howells, Cardiff  (029 2023 1055)</t>
  </si>
  <si>
    <t>HS Fine Wines, Suffolk (01223 234 604)</t>
  </si>
  <si>
    <t>HS Liquid Assets, London NW6 (www.hsliquid.com)</t>
  </si>
  <si>
    <t>HT White &amp; Co, Eastbourne (www.htwhite.com)</t>
  </si>
  <si>
    <t>Hudsons, London  (0208 785 4522)</t>
  </si>
  <si>
    <t>Humble Grape, London (www.humblegrape.co.uk)</t>
  </si>
  <si>
    <t>Huntsworth Wine, London (www.huntsworthwine.co.uk)</t>
  </si>
  <si>
    <t>HWCG Wine Growers, Hertfordshire  (01279 873 500)</t>
  </si>
  <si>
    <t>Hyperama Wholesale, Nottingham  (www.hyperama.com)</t>
  </si>
  <si>
    <t>I Camisa &amp; Son, London  (020 7437 7610)</t>
  </si>
  <si>
    <t>Iberian Wine Company (020 7221 8157 )</t>
  </si>
  <si>
    <t>Iceland stores (www.iceland.co.uk)</t>
  </si>
  <si>
    <t>IDC Wingy, Kent  (020 8442 5668)</t>
  </si>
  <si>
    <t>IDS Ltd (01798 873 246)</t>
  </si>
  <si>
    <t>Il Gusto Gastronomico, Eastbourne  (01323 430 344)</t>
  </si>
  <si>
    <t>Il Panino d'Oro, London  (020 8693 2614)</t>
  </si>
  <si>
    <t>Il Tastevin, London SW6 (www.iltastevin.co.uk)</t>
  </si>
  <si>
    <t>Imaginations, Wirral  (01516 416 800)</t>
  </si>
  <si>
    <t>Imbibros, Surrey  (www.imbibros.co.uk)</t>
  </si>
  <si>
    <t>Imperial Express, Darlington  (01325 383 297)</t>
  </si>
  <si>
    <t>Imperial Wine Company, Suffolk (www.imperialwine.co.uk)</t>
  </si>
  <si>
    <t>In Vino Veritas, Staffordshire  (www.ivvltd.com)</t>
  </si>
  <si>
    <t>Ince Wines (0208 847 6211)</t>
  </si>
  <si>
    <t>Independent Wine Buyers Consortium (www.iwbc.co.uk)</t>
  </si>
  <si>
    <t>Independent Wine Stores, Dorset  (www.dorsetwine.co.uk)</t>
  </si>
  <si>
    <t>Independent Wines &amp; Spirits, Guernsey (01481 237 587)</t>
  </si>
  <si>
    <t>Indigo Wine, London  (www.indigowine.com)</t>
  </si>
  <si>
    <t>Inn Express, Midlands  (www.inn-express.com)</t>
  </si>
  <si>
    <t>Interest in Wine, Gloucestershire  (www.interestinwine.co.uk)</t>
  </si>
  <si>
    <t>International Marketing (COMMODITIES) LIMITED</t>
  </si>
  <si>
    <t>International Wine Shippers, Cheshire (www.internationalwineshippers.com)</t>
  </si>
  <si>
    <t>Intervino, Lincs (www.intervino.co.uk)</t>
  </si>
  <si>
    <t>Inverarity One to One (www.inverarity121.com)</t>
  </si>
  <si>
    <t>Inverarity Vaults, Symington  (www.inverarity-vaults.com)</t>
  </si>
  <si>
    <t>Invinity Wines, (www.invinitywines.co.uk)</t>
  </si>
  <si>
    <t>INXS Kicked (www.inxskicked.com)</t>
  </si>
  <si>
    <t>Ipswich Wines (01473 715 125) www.ipswich-wines.co.uk</t>
  </si>
  <si>
    <t>Irma Fingale-Rock, Wales (www.pinotnoir.co.uk)</t>
  </si>
  <si>
    <t>Irvine Robertson, Edinburgh  (www.irvinerobertsonwines.co.uk)</t>
  </si>
  <si>
    <t>Island Wine Co, Isle of Wight (www.theislandwinecompany.co.uk)</t>
  </si>
  <si>
    <t>Islington Wines, London (020 7700 5686)</t>
  </si>
  <si>
    <t>Italian Continental Stores, Berkshire (www.italiancont.co.uk)</t>
  </si>
  <si>
    <t>Italian Fine Wines, Lancashire (www.italianwinesonline.net)</t>
  </si>
  <si>
    <t>Italvini (01442 206 800)</t>
  </si>
  <si>
    <t>Italyabroad (www.Italyabroad.com )</t>
  </si>
  <si>
    <t>Ivy Wines, Portsmouth  (01243 377 883)</t>
  </si>
  <si>
    <t>IWF Corporate, Surrey (www.iwfcorporate.co.uk/01483 489 144)</t>
  </si>
  <si>
    <t>J C Dudley &amp; Co Ltd, Bucks (01494 792 839)</t>
  </si>
  <si>
    <t>J Harvey &amp; Sons, Horsham  (www.johnharveyandsons.com)</t>
  </si>
  <si>
    <t xml:space="preserve">J L Leisure Limited - Llandudno, Gwynedd LL30 1YY </t>
  </si>
  <si>
    <t>J Townend and Sons, Hull  (www.thehouseoftownend.co.uk)</t>
  </si>
  <si>
    <t>J Wadsworth, Cambs  (www.wadsworthwines.co.uk)</t>
  </si>
  <si>
    <t>J&amp;J Wines, Southall  (020 8867 9595)</t>
  </si>
  <si>
    <t>J. A. Glass, Kirkcaldy  (www.jaglass.co.uk)</t>
  </si>
  <si>
    <t>Jacks Supermarket, Stockwell, London (020 7622 7065)</t>
  </si>
  <si>
    <t>Jackson Nugent Vintner, London (www.jnv.co.uk)</t>
  </si>
  <si>
    <t>James Fearon Wines, Gwynedd  (www.jamesfearonwines.co.uk)</t>
  </si>
  <si>
    <t>James Hall &amp; Co, Preston  (www.jameshall.uk.com)</t>
  </si>
  <si>
    <t>James Nicholson, Co Down  (www.jnwine.com)</t>
  </si>
  <si>
    <t>Jane Cuthbertson (www.barricawines.co.uk)</t>
  </si>
  <si>
    <t>Jaquest Food Specialist, Chesterfield  (www.jaquest.co.uk)</t>
  </si>
  <si>
    <t>Jascots, London NW10  (www.jascots.co.uk)</t>
  </si>
  <si>
    <t>Jean Paul Leveque, Bucks  (01494 773 814)</t>
  </si>
  <si>
    <t>Jempsons, East Sussex  (www.jempsons.com)</t>
  </si>
  <si>
    <t>Jenkins &amp; Beckers, Cambridge  (www.childerley.org/jenkins-and-beckers-wines)</t>
  </si>
  <si>
    <t>Jenners (www.houseoffraser.co.uk)</t>
  </si>
  <si>
    <t>Jeroboams, Branches  (www.jeroboams.co.uk)</t>
  </si>
  <si>
    <t>JH Logans, Edinburgh  (0131 667 2855)</t>
  </si>
  <si>
    <t>John &amp; Pascalis, London NW2  (www.johnpasc.co.uk)</t>
  </si>
  <si>
    <t>John Comyn, Cheshire  (0161 485 4592)</t>
  </si>
  <si>
    <t>John Frazier, West Midlands  (www.frazierswine.co.uk)</t>
  </si>
  <si>
    <t>John Gerard Wines, Dorset  (www.johngerardwines.co.uk)</t>
  </si>
  <si>
    <t>John Gordons Ltd, Cheltenham  (www.johngordons.co.uk)</t>
  </si>
  <si>
    <t>John Hattersley Wines, Derbyshire  (www.johnhwines.co.uk)</t>
  </si>
  <si>
    <t>John Kelly Personal Wine Merchants, West Yorkshire  (01937 842 965)</t>
  </si>
  <si>
    <t>John Lewis, London W1  (www.johnlewis.com)</t>
  </si>
  <si>
    <t>John Medlicott, West Yorkshire  (www.johnmedlicott.co.uk)</t>
  </si>
  <si>
    <t>John Scott &amp; Miller, Orkney (www.jsmorkney.co.uk)</t>
  </si>
  <si>
    <t>John Stephenson &amp; Sons, Lancs  (www.johnstephensons.co.uk)</t>
  </si>
  <si>
    <t>John Villar Wines (www.johnvillarwines.co.uk)</t>
  </si>
  <si>
    <t>Jolly Vintner, Devon  (www.jollyvintner.co.uk)</t>
  </si>
  <si>
    <t>Joseph Barnes Wines, Essex  (www.josephbarneswines.com)</t>
  </si>
  <si>
    <t>Joseph Benjamin, Chester (www.josephbenjamin.co.uk/01244 344 295)</t>
  </si>
  <si>
    <t>Joseph Janoueix Wines, London SW3  (0777 1771 661)</t>
  </si>
  <si>
    <t>Jubilee Wines, Essex (www.jubileewinesltd.co.uk)</t>
  </si>
  <si>
    <t>Julian Baker Fine Wines, Essex  (01206 262 358)</t>
  </si>
  <si>
    <t>Julian White Wines, London W8  (www.julianwhite.com)</t>
  </si>
  <si>
    <t>Just Burgundy (www.justburgundy.com)</t>
  </si>
  <si>
    <t>Just Champagne (www.justchampagne.co.uk)</t>
  </si>
  <si>
    <t>Just Fine Wines (www.justfinewines.com)</t>
  </si>
  <si>
    <t>Just Good Wine (www.justgoodwine.co.uk)</t>
  </si>
  <si>
    <t>Just Great Wine, Windsor  (www.justgreatwine.co.uk)</t>
  </si>
  <si>
    <t>Justerini &amp; Brooks, London SW1  (www.justerinis.com)</t>
  </si>
  <si>
    <t>Just-In-Case, Southampton  (01489 892 969)</t>
  </si>
  <si>
    <t>JW Lees, Manchester  (www.jwlees.co.uk)</t>
  </si>
  <si>
    <t>JW Wines Warehouse, Hampshire  (www.jwwines.co.uk)</t>
  </si>
  <si>
    <t>K Colombier, Gerrards Cross  (www.finewineuk.com)</t>
  </si>
  <si>
    <t>Kellys of Cults, Scotland (0845 456 1902)</t>
  </si>
  <si>
    <t>Ken Sheather Wines, Cheltenham  (www.sheathers.co.uk)</t>
  </si>
  <si>
    <t>Kendall-Jackson Wine Estates, Ireland  (www.kj.com)</t>
  </si>
  <si>
    <t>Kendals, Manchester  (www.houseoffraser.co.uk)</t>
  </si>
  <si>
    <t>Kendrick Champagnes &amp; Fine Wines,  (www.kendrickwines.co.uk )</t>
  </si>
  <si>
    <t>Kenilworth Wines (www.kenilworthwines.co.uk)</t>
  </si>
  <si>
    <t>Kensington Wine Warehouse, Somerset (0122 533 7081)</t>
  </si>
  <si>
    <t>Kevin O'Rourke Wines (www.kevinorourkewines.co.uk)</t>
  </si>
  <si>
    <t>Kibworth Wines, Leics (www.kibworthwines.co.uk)</t>
  </si>
  <si>
    <t>Kingsgate Wines, Winchester  (01962 854 670)</t>
  </si>
  <si>
    <t>Kingsland Wines &amp; Spirits, Manchester  (www.kingsland-wines.com)</t>
  </si>
  <si>
    <t>Kingston Estate Wines, Berks  (01344 668 001)</t>
  </si>
  <si>
    <t>Kingswood Wines, London NW2 (www.kingswoodwines.co.uk)</t>
  </si>
  <si>
    <t>Kipferl Austrian delicatessen, London EC1  (www.kipferl.co.uk)</t>
  </si>
  <si>
    <t>KWM Wines &amp; Spirits (www.kwmwine.com)</t>
  </si>
  <si>
    <t>La Cantina Direct (www.lacantinadirect.co.uk)</t>
  </si>
  <si>
    <t>La Cava Wines, Oxfordshire (01869 248755)</t>
  </si>
  <si>
    <t>La Cave à Fromage, London, (020 7581 1804) www.la-cave.co.uk</t>
  </si>
  <si>
    <t>La Degustation, London  (020 7352 1717)</t>
  </si>
  <si>
    <t>La Fromagerie, London W1U (www.lafromagerie.co.uk)</t>
  </si>
  <si>
    <t>La La Drinks Company, Belfast  (www.la-drinks.com)</t>
  </si>
  <si>
    <t>La Zouch Cellars, Leics (www.lazouch.co.uk)</t>
  </si>
  <si>
    <t>Lacosta Wines  (0116 291 6141)</t>
  </si>
  <si>
    <t>Lacy Fine Wines, London SW11 (www.lacyfinewines.com)</t>
  </si>
  <si>
    <t>Lafayette's Wines (www.lafayetteswines.co.uk)</t>
  </si>
  <si>
    <t>Laithwaite's Wine (www.laithwaites.co.uk)</t>
  </si>
  <si>
    <t>Lake Wines, Oxon (01491 411100) www.lakewines.co.uk</t>
  </si>
  <si>
    <t>Lakeland Vintners (www.lakelandvintners.co.uk)</t>
  </si>
  <si>
    <t>Lance Strother Wines, Northumberland  (01668 281 234)</t>
  </si>
  <si>
    <t>Lancelot Wines, East Molesey  (www.lancelot-wines.com)</t>
  </si>
  <si>
    <t>Lanchester Cellers, Durham (www.lanchesterwines.co.uk)</t>
  </si>
  <si>
    <t>Lanchester Wine Cellars, Durham  (www.lanchesterwines.com)</t>
  </si>
  <si>
    <t>Lanson International (www.lansoninternational.com)</t>
  </si>
  <si>
    <t>Largs Wine Haven, Largs  (07092 013 868)</t>
  </si>
  <si>
    <t>Larners of Holt, Holt (www.bakersandlarners.co.uk)</t>
  </si>
  <si>
    <t>L'Art du Vin, Edinburgh  (www.aduv.co.uk)</t>
  </si>
  <si>
    <t>Las Bodegas UK, East Sussex  (www.lasbodegas.co.uk)</t>
  </si>
  <si>
    <t>L'Assemblage, West Sussex  (www.lassemblage.co.uk)</t>
  </si>
  <si>
    <t>Last Drop Wines, London SW10 (www.lastdropwines.com)</t>
  </si>
  <si>
    <t>Last Try Wines, London TW1  (www.lasttrywines.co.uk)</t>
  </si>
  <si>
    <t>Late Vintage Ltd, Croydon  (www.latevintage.com)</t>
  </si>
  <si>
    <t>Latin Wines Online (www.latinwinesonline.com)</t>
  </si>
  <si>
    <t>Latitude Wines, Leeds  (www.latitudewine.co.uk)</t>
  </si>
  <si>
    <t>Laurence Hayward &amp; Partner, Kent  (www.laurencehaywardandpartners.co.uk)</t>
  </si>
  <si>
    <t>Laurence Philippe Wines Ltd, Chelmsford  (01245 475 454)</t>
  </si>
  <si>
    <t>Laurence Smith, Edinburgh  (www.winesmith.biz)</t>
  </si>
  <si>
    <t>Laurent-Perrier UK, Bucks (01628 475 404)</t>
  </si>
  <si>
    <t>Lay &amp; Wheeler, Essex  (www.laywheeler.com)</t>
  </si>
  <si>
    <t>Laytons Wine Merchants , mail order  (www.laytons.co.uk)</t>
  </si>
  <si>
    <t>Le Bon Vin, Sheffield  (www.lebonvin.co.uk)</t>
  </si>
  <si>
    <t>Le Midi, Gloucester  (01453 889 910)</t>
  </si>
  <si>
    <t>Le Pain Quotidien (www.lepainquotidien.co.uk)</t>
  </si>
  <si>
    <t>Le Vigneron, Kent  (www.levigneron.co.uk)</t>
  </si>
  <si>
    <t>Lea &amp; Sandeman, London (www.leaandsandeman.co.uk)</t>
  </si>
  <si>
    <t>Leamington Wine Company  (www.lemingtonwine.co.uk)</t>
  </si>
  <si>
    <t>L'eau a la bouche, London  (www.labouche.co.uk)</t>
  </si>
  <si>
    <t>Lebanos, London NW10 (www.lebanos.co.uk)</t>
  </si>
  <si>
    <t>Ledbury Wine Cellar  (www.ledburywine.co.uk )</t>
  </si>
  <si>
    <t>Left Bank Wine Merchant, Kent (www.leftbankwines.com)</t>
  </si>
  <si>
    <t>Leggy Wines, Mooers, NY (001518 265 8899)</t>
  </si>
  <si>
    <t>Leon Stolarski Fine Wines Ltd, Notts  (www.lsfinewines.co.uk)</t>
  </si>
  <si>
    <t>Leonardo de Felice, Banbury  (01295 265684)</t>
  </si>
  <si>
    <t>Les Amis du Vin, mail order  (www.ladv.org)</t>
  </si>
  <si>
    <t>Les Caves de Pyrène, London   (www.lescaves.co.uk)</t>
  </si>
  <si>
    <t>Les Caves du Patron, Leicester  (0116 221 8210)</t>
  </si>
  <si>
    <t>Les Clos Perdus (www.lesclosperdus.com)</t>
  </si>
  <si>
    <t>Les Grands Chais des France, Cheshire  (01625 526 749)</t>
  </si>
  <si>
    <t>Les Producteurs et Vignerons de France, East Sussex  (01273 730 277/8)</t>
  </si>
  <si>
    <t>Les Vignerons de St Georges Ltd, Surrey (www.les-vignerons.co.uk)</t>
  </si>
  <si>
    <t>Lewis &amp; Cooper, N Yorks  (www.lewisandcooper.co.uk)</t>
  </si>
  <si>
    <t>LHK Fine Wines (www.lhkfinewines.com)</t>
  </si>
  <si>
    <t>Liberty Wines, London SW8  (www.libertywine.co.uk)</t>
  </si>
  <si>
    <t>Lidl supermarkets (www.lidl.co.uk)</t>
  </si>
  <si>
    <t>Lightfoot Wine Line, Barnsley (www.lightfootwines.co.uk)</t>
  </si>
  <si>
    <t>Lindley Fine Wines, Huddersfield  (www.lindleyfinewines.co.uk)</t>
  </si>
  <si>
    <t>Linton Wines, East Lothian  (www.lintonwines.co.uk)</t>
  </si>
  <si>
    <t>Liquid Pleasure Sissinghurst, Kent  (www.liquidpleasure.co.uk)</t>
  </si>
  <si>
    <t>Liquid Treasure, Belper (www.liquidtreasure.co.uk)</t>
  </si>
  <si>
    <t>Liquid Wholesale, Weston-super-Mare  (www.liquidwholesale.co.uk)</t>
  </si>
  <si>
    <t>Lisboa Delicatessen  (0208 969 1586)</t>
  </si>
  <si>
    <t>L'Italia nel Bicchiere Ltd (020 8249 8589)</t>
  </si>
  <si>
    <t>Little Wine Club, Derbyshire (www.littlewineclub.co.uk)</t>
  </si>
  <si>
    <t>Loch Fyne Whiskies (www.lfw.co.uk)</t>
  </si>
  <si>
    <t>Lockett Bros (www.lockettbros.co.uk)</t>
  </si>
  <si>
    <t>Loki Wines, Birmingham (0121 212 9440/www.lokiwine.co.uk)</t>
  </si>
  <si>
    <t>Londis (www.londis.co.uk)</t>
  </si>
  <si>
    <t>London City Bond, Essex (www.lcb.co.uk)</t>
  </si>
  <si>
    <t>London Wine Deliveries (www.londonwinedeliveries.com)</t>
  </si>
  <si>
    <t>London Wine Emporium, London SE11  (020 7587 1302)</t>
  </si>
  <si>
    <t>Longford Wines  (www.longfordwines.co.uk)</t>
  </si>
  <si>
    <t>Lords Wines  (www.lordswines.co.uk)</t>
  </si>
  <si>
    <t>Lorelei Fine Wines, W Sussex  (01243 265 007)</t>
  </si>
  <si>
    <t>Louis Latour, London W1  (www.louislatour.co.uk)</t>
  </si>
  <si>
    <t>Love your wine (www.loveyourwine.co.uk)</t>
  </si>
  <si>
    <t>Lovely Bubble Ltd, Newcastle  (www.lovelybubbly.co.uk)</t>
  </si>
  <si>
    <t>Luckins Wine Store, Essex  (www.luckinswinestore.co.uk)</t>
  </si>
  <si>
    <t>Luigis Deli, London SW10  (www.luigisdelicatessen.com)</t>
  </si>
  <si>
    <t>Lusowest Trading &amp; Consulting Ltd, Somerset (0117 230 1950)</t>
  </si>
  <si>
    <t>Luttrell and Leyland (01984 618 673)</t>
  </si>
  <si>
    <t>Luvianes Bottle Shop, Fyffe  (www.luvianes.com)</t>
  </si>
  <si>
    <t>LWC Wholesale Services, Manchester  (www.lwc-drinks.co.uk)</t>
  </si>
  <si>
    <t>M&amp;M Wine &amp; Food Co, Halifax  (01422 202 985)</t>
  </si>
  <si>
    <t>M&amp;W Gilbey, Oxon  (01628 824 260)</t>
  </si>
  <si>
    <t>Machiavelli Ltd (www.machiavellifood.co.uk)</t>
  </si>
  <si>
    <t>Madeira Delicatessen / Off Licence, Vauxhall, London (020 7820 0314)</t>
  </si>
  <si>
    <t>Maesylili Vintry, Crosshands  (01269 844 265)</t>
  </si>
  <si>
    <t>Magma Wines, Whitstable (01227 261 631)</t>
  </si>
  <si>
    <t>Magnum Fine Wines, London W1S (www.magnum.co.uk)</t>
  </si>
  <si>
    <t>Magnum Wine Shop, Swindon (www.magnumwineshop.co.uk)</t>
  </si>
  <si>
    <t>Maidenhead Wine Company Ltd, (www.maidenheadwine.co.uk)</t>
  </si>
  <si>
    <t>Mail Life Wine Club (www.mailwineclub.co.uk)</t>
  </si>
  <si>
    <t>Mail Wine Club (www.mailwineclub.co.uk)</t>
  </si>
  <si>
    <t>Maison Aubert  (www.aubertandmascoli.com)</t>
  </si>
  <si>
    <t>Maison du Vin, Kent (www.maison-du-vin.co.uk)</t>
  </si>
  <si>
    <t>Maisons Marques et Domaines, Surrey  (www.mmdltd.co.uk)</t>
  </si>
  <si>
    <t>Majestic Wine Warehouses  (www.majestic.co.uk)</t>
  </si>
  <si>
    <t>Makro UK, Manchester  (www.makro.co.uk)</t>
  </si>
  <si>
    <t>Malpass Stallard, Worcester  (www.malpasstallard.co.uk)</t>
  </si>
  <si>
    <t>Malux Food &amp; Wine Co, Barnet (www.hungarianfoodandwine.com)</t>
  </si>
  <si>
    <t>Manor Cellars, East Sussex  (01435 812 257)</t>
  </si>
  <si>
    <t>Manor Wines, Kent  (01227 833888)</t>
  </si>
  <si>
    <t>Maple Wine Club, Manchester (0161 427 7883/www.marplewineclub.com)</t>
  </si>
  <si>
    <t>Marc 1 Wines, Suffolk  (www.marc1wines.co.uk)</t>
  </si>
  <si>
    <t>Marc Fine Wines, London  (www.marcfinewines.com)</t>
  </si>
  <si>
    <t>Market Quarter, London SW1 (www.marketquarter.com)</t>
  </si>
  <si>
    <t>Markinch Wine Gallery, Glenrothes (01592 750 024)</t>
  </si>
  <si>
    <t>Marks &amp; Spencer stores  (www.marksandspencer.com)</t>
  </si>
  <si>
    <t>Marquet Square Food &amp; Wine, London (020 8996 2085)</t>
  </si>
  <si>
    <t>Marston's Pub Company, Staffordshire (www.marstonspubcompany.com)</t>
  </si>
  <si>
    <t>Marta Vine Ltd, Northumberland (01661 854 533)</t>
  </si>
  <si>
    <t>Marta’s Vinyard, London (www.martasvinyard.com)</t>
  </si>
  <si>
    <t>Martinez Fine Wines branches  (www.martinez.co.uk)</t>
  </si>
  <si>
    <t>Martlet Wines, Heathfield  (www.martletwines.eu)</t>
  </si>
  <si>
    <t>Mason &amp; Mason Wines Ltd, W Sussex  (01243 535 364)</t>
  </si>
  <si>
    <t>Master of Malt (www.masterofmalt.com)</t>
  </si>
  <si>
    <t>Matthew Clark, Bristol  (www.matthewclark.co.uk)</t>
  </si>
  <si>
    <t>Maxxium UK Ltd  (www.mixxit.co.uk)</t>
  </si>
  <si>
    <t>Mayor Sworder, London SE11  (www.davy.co.uk)</t>
  </si>
  <si>
    <t>MBM Resource Trading International, London SW1  (www.mbmresourcetrading.com)</t>
  </si>
  <si>
    <t>McKinley Vintners, London SE1  (www.mckinleyvintners.co.uk)</t>
  </si>
  <si>
    <t>MDW, London SW1  (07788 583818)</t>
  </si>
  <si>
    <t>Medina Wines, Isle of Wight  (01983 761 058)</t>
  </si>
  <si>
    <t>Mellasat Wines Ltd, Norwich  (www.mellasat.com)</t>
  </si>
  <si>
    <t>Melrose &amp; Morgan, London  (www.melroseandmorgan.com)</t>
  </si>
  <si>
    <t>Mentzendorff, London SE1  (www.mentzendorff.co.uk)</t>
  </si>
  <si>
    <t>Meopham Valley Vineyard (www.meophamvalleyvineyard.co.uk)</t>
  </si>
  <si>
    <t>Mephisto Wine Merchants (www.mephistowines.co.uk)</t>
  </si>
  <si>
    <t>Meridian Wines, Cheshire  (www.meridianwines.co.uk)</t>
  </si>
  <si>
    <t>Merry Widows Ltd (www.merrywidowswine.com)</t>
  </si>
  <si>
    <t>MH Wines (www.mhwines.co.uk)</t>
  </si>
  <si>
    <t>Michael Hall, Surrey  (01932 223 398)</t>
  </si>
  <si>
    <t>Michael Jobling Wines Ltd, Newcastle  (www.michaeljoblingwines.com)</t>
  </si>
  <si>
    <t>Michael Peatchey, London  (020 8360 4011)</t>
  </si>
  <si>
    <t>Midland Wine &amp; Spirits stores, Nottingham  (0115 958 0533)</t>
  </si>
  <si>
    <t>Miles Better Wines, Newbury (www.milesbetterwines.com)</t>
  </si>
  <si>
    <t>Milford Food &amp; Wine Centre, Godalming (01483 421 455)</t>
  </si>
  <si>
    <t>Mill Hill Wines, London NW7  (www.millhillwines.com)</t>
  </si>
  <si>
    <t>Mille Gusti, London  (020 8997 3932)</t>
  </si>
  <si>
    <t>Millesima, mail order  (www.millesima.co.uk)</t>
  </si>
  <si>
    <t>Milroys of Soho, London W1  (www.milroys.co.uk)</t>
  </si>
  <si>
    <t>Milton Sandford, Berks  (www.miltonsandfordwines.com)</t>
  </si>
  <si>
    <t>Ministry of Wine Ltd, London (www.ministry of wine.com)</t>
  </si>
  <si>
    <t>Mistral Wines, London W2  (www.mistralwines.co.uk)</t>
  </si>
  <si>
    <t>Mitchell &amp; Son, Dublin (www.mitchellandson.com)</t>
  </si>
  <si>
    <t>Mitchells Wine, Sheffield  (www.mitchellswine.co.uk)</t>
  </si>
  <si>
    <t>Modern French Wine, Nottingham  (www.modernfrenchwine.co.uk)</t>
  </si>
  <si>
    <t>Modern Vintage, London (www.daftinvestments.com/)</t>
  </si>
  <si>
    <t>Moët Hennessy, London SW1  (www.moet.com)</t>
  </si>
  <si>
    <t>Moke Fine Wines, London SW18 (020 8542 0018)</t>
  </si>
  <si>
    <t>Molly Brown's Wine List (www.mollybrownswinelist.co.uk)</t>
  </si>
  <si>
    <t xml:space="preserve">Molson Coors Brewery (+44 845 6000 888)
</t>
  </si>
  <si>
    <t>Momentum Wines, Shropshire  (www.momentumwines.co.uk)</t>
  </si>
  <si>
    <t>Mondial Wine Ltd, Surrey  (www.mondialwineuk.com)</t>
  </si>
  <si>
    <t>Monforte Wines (www.monfortewines.com)</t>
  </si>
  <si>
    <t>Montrachet, London SW1E (www.montrachetwine.com)</t>
  </si>
  <si>
    <t>Moores Wines, Coventry  (024 7622 8202)</t>
  </si>
  <si>
    <t>Morecambe Bay Wines (01524 39481 )</t>
  </si>
  <si>
    <t>Moreno Wine, London W9  (www.morenowinedirect.com)</t>
  </si>
  <si>
    <t>Morgan Classic Wines (www.morganclassicwines.com)</t>
  </si>
  <si>
    <t>Morgenrot Chevaliers, Manchester  (www.morgenrot.co.uk)</t>
  </si>
  <si>
    <t>Morrisions Supermarket Plc (www.morrisons.co.uk)</t>
  </si>
  <si>
    <t>Mortimer House, Kent (01689 780011)</t>
  </si>
  <si>
    <t>Mostly Wine, Kirkaldy  (www.mostlywine.co.uk)</t>
  </si>
  <si>
    <t>Mountain Valley Wines (www.mountainvalleywines.co.uk)</t>
  </si>
  <si>
    <t>Mounts Bay Wine Company, Cornwall  (www.mountsbaywine.co.uk)</t>
  </si>
  <si>
    <t>Mr Lawrence Wine Merchants, London SE4  (www.mrlawrencewinemerchant.co.uk)</t>
  </si>
  <si>
    <t>Mumbles Fine Wines (www.mumblesfinewines.co.uk)</t>
  </si>
  <si>
    <t xml:space="preserve">Mundas Wines, Belfast (028 9079 9111)
</t>
  </si>
  <si>
    <t>Murcatto Wines, Staplehurst, Kent</t>
  </si>
  <si>
    <t>Museum Wines, Wiltshire  (www.museumwines.co.uk)</t>
  </si>
  <si>
    <t>Musgrave Cash &amp; Carry, Ireland  (www.musgravecashandcarry.ie)</t>
  </si>
  <si>
    <t>Must Wines (www.mustwines.com)</t>
  </si>
  <si>
    <t>MW² Wines  (www.mw2wines.com)</t>
  </si>
  <si>
    <t>MWH Wine Merchants, Reading  (www.mwhwine.co.uk)</t>
  </si>
  <si>
    <t>My Wine Club, Norwich (www.mywineclub.co.uk)</t>
  </si>
  <si>
    <t>Myliko International  (www.myliko.co.uk)</t>
  </si>
  <si>
    <t>Naked Grape, Alresford  (www.thenakedgrape.co.uk)</t>
  </si>
  <si>
    <t>Naked Wines  (www.nakedwines.com)</t>
  </si>
  <si>
    <t>Nardone Baker Wines, Europe  (www.nardonebaker.com)</t>
  </si>
  <si>
    <t>Natura Amore (www.naturaamore.co.uk)</t>
  </si>
  <si>
    <t>ND John, Wales  (www.ndjohn.co.uk)</t>
  </si>
  <si>
    <t>Nebuchadnezzar Wines (www.nezzar.com)</t>
  </si>
  <si>
    <t>Nectar Imports, Wilts  (www.nectar.net)</t>
  </si>
  <si>
    <t>Nectar Wine Club, Berkshire  (www.nectarwineclub.com)</t>
  </si>
  <si>
    <t>Negociants UK, Herts  (www.negociantsuk.com)</t>
  </si>
  <si>
    <t>Negozio Classica, London  (www.negozioclassica.co.uk)</t>
  </si>
  <si>
    <t xml:space="preserve">Neils Alex Dubro / Street Wines Ltd, Suffolk </t>
  </si>
  <si>
    <t>Nethergate Wines, Suffolk  (www.nethergatewines.com)</t>
  </si>
  <si>
    <t>New Fine Wines, Northampton (01604 497 928)</t>
  </si>
  <si>
    <t>New Forest Wines, Ringwood  (www.newforestwines.com)</t>
  </si>
  <si>
    <t>New Generation Wine (www.newgenerationwines.com)</t>
  </si>
  <si>
    <t>New Horizon Wines London (www.newhorizonwines.com)</t>
  </si>
  <si>
    <t>New London Wine, London SW8  (www.newlondonwine.com)</t>
  </si>
  <si>
    <t>New Zealand House of Wine, Haslemere  (www.nzhouseofwine.co.uk)</t>
  </si>
  <si>
    <t>New Zealand Wine Direct, London W10 (www.nzwinedirect.com)</t>
  </si>
  <si>
    <t>Newton Wines (www.newton-wines.com)</t>
  </si>
  <si>
    <t>Nick Dobson Wines, Berkshire  (www.nickdobsonwines.co.uk)</t>
  </si>
  <si>
    <t>Nickolls &amp; Perks, W Midlands  (www.nickollsandperks.co.uk)</t>
  </si>
  <si>
    <t>Nicks Warehouse (www.nickswines.co.uk)</t>
  </si>
  <si>
    <t>Nicolas  (www.nicolas.com)</t>
  </si>
  <si>
    <t>Nidderdale Fine Wines, North Yorks  (www.southaustralianwines.com)</t>
  </si>
  <si>
    <t>Nine Springs Wine (www.ninespringswine.co.uk)</t>
  </si>
  <si>
    <t>Nisa Today (www.nisatodaysfoodstores.com)</t>
  </si>
  <si>
    <t>Noble Green, Middlesex  (www.noblegreenwines.co.uk)</t>
  </si>
  <si>
    <t>Noble Rot Wine Warehouse, Worcs  (www.noble-rot.co.uk)</t>
  </si>
  <si>
    <t>Noble Wines, Uckfield, TN22 1QR (01825 760 680)</t>
  </si>
  <si>
    <t>Noel Young, Cambridge  (www.nywines.co.uk)</t>
  </si>
  <si>
    <t>Nonsolovino, Chesterfield (www.nonsolovino.co.uk)</t>
  </si>
  <si>
    <t>North and South Wines (www.northandsouthwines.co.uk)</t>
  </si>
  <si>
    <t>North Coast Wine (www.ncwine.co.uk)</t>
  </si>
  <si>
    <t>North Oxfordshire Wines, Oxon  (01295 750 075)</t>
  </si>
  <si>
    <t>Novum Wines, Luton LU1 (www.novumwines.com)</t>
  </si>
  <si>
    <t>Nyetimber Vineyard, Sussex  (www.nyetimber.com)</t>
  </si>
  <si>
    <t>Oakbridge Wine Company (www.oakbridgewines.co.uk)</t>
  </si>
  <si>
    <t>Oakdene Fine Wine Importers, Leyland  (www.thewinestation.com)</t>
  </si>
  <si>
    <t>Oakham Wines, Rutland (www.oakhamwines.co.uk)</t>
  </si>
  <si>
    <t>Oakhouse Wines, Worcs  (01584 811 747)</t>
  </si>
  <si>
    <t>Oakley Wine, Colchester  (www.oakleywineagencies.co.uk)</t>
  </si>
  <si>
    <t>Oastwell, Surrey  (01342 832 069)</t>
  </si>
  <si>
    <t>Oatley Vinyard, Somerset  (www.oatleyvineyard.co.uk)</t>
  </si>
  <si>
    <t>Ocado.com (www.ocado.com)</t>
  </si>
  <si>
    <t>Occidental and Oriental Cellars, London (www.oocellars.com)</t>
  </si>
  <si>
    <t>Ockse Wines, Greenwich  (020 8858 8636)</t>
  </si>
  <si>
    <t>Octavius Ireland (www.octavius.ie)</t>
  </si>
  <si>
    <t>Octopus (01475 568918)</t>
  </si>
  <si>
    <t>Oddbins branches (www.oddbins.com)</t>
  </si>
  <si>
    <t>Oeno wine, Stroud  (www.oeno.co.uk)</t>
  </si>
  <si>
    <t>Oenotek.com (www.oenotek.com)</t>
  </si>
  <si>
    <t>Off-Piste Wines, Gloucs  (www.offpistewines.com)</t>
  </si>
  <si>
    <t>Old Bridge Wine (www.oldbridgewine.co.uk)</t>
  </si>
  <si>
    <t>Old Butchers Wine Cellar, Cookham (01628 643510) www.oldbutcherswinecellar.co.uk</t>
  </si>
  <si>
    <t>Old Chapel Cellars, Cornwall  (www.oldchapelcellars.co.uk)</t>
  </si>
  <si>
    <t>Old Forge Cellar, Storrington (www.oldforgewinecellar.co.uk)</t>
  </si>
  <si>
    <t>Old School Wines, Stoke-on-Trent  (www.oldschoolwines.co.uk)</t>
  </si>
  <si>
    <t>Oldacre Wines, Telford  (www.oldacrewines.co.uk)</t>
  </si>
  <si>
    <t>Olde Worlde Wines, Rye, East Sussex (01797 229 440/www.oldeworldewines.co.uk)</t>
  </si>
  <si>
    <t>Oliver &amp; Bird (01984 624 833/www.oliverandbird.co.uk)</t>
  </si>
  <si>
    <t>Oliver Wines, E Sussex  (www.oliverwines.co.uk)</t>
  </si>
  <si>
    <t>Oliver's Beer &amp; Wine (www.oliversbeerandwine.co.uk)</t>
  </si>
  <si>
    <t>Oliver's Wine Warehouse  (www.oliverswinewarehouse.co.uk)</t>
  </si>
  <si>
    <t>Olivers, Helston (www.oliverscornwall.com)</t>
  </si>
  <si>
    <t>Olivino, London (www.oliviorestaurants.com)</t>
  </si>
  <si>
    <t>Ombersley Wine &amp; Deli, Worcs (01905 620 580)</t>
  </si>
  <si>
    <t>Orchard Hive and Vine, Leominster  (www.orchard-hive-and-vine.co.uk)</t>
  </si>
  <si>
    <t>Organico Wines Ltd, Cumbria (www.organi.co.uk)</t>
  </si>
  <si>
    <t>Orrery Epicerie, London W1M  (www.orreryresturant.co.uk)</t>
  </si>
  <si>
    <t>Orso Wine, Basingstoke  (01962 622 027)</t>
  </si>
  <si>
    <t>Osborne Wines, London W4  (020 8747 0249)</t>
  </si>
  <si>
    <t>Outbacchus, Dorset (www.outbacchus.com)</t>
  </si>
  <si>
    <t>Outis, Basingstoke (www.outis.co.uk)</t>
  </si>
  <si>
    <t>Outwood Butchers, Surrey (www.outwoodbutchers.co.uk)</t>
  </si>
  <si>
    <t>Oval Fine Wines &amp; Beers (020 8302  3622)</t>
  </si>
  <si>
    <t>OW Loeb &amp; Co, London SE1  (www.owloeb.com)</t>
  </si>
  <si>
    <t>Ox House Wines (www.oxhousewines.com)</t>
  </si>
  <si>
    <t>Oxford Wine Company (www.oxfordwine.co.uk)</t>
  </si>
  <si>
    <t>Oz Wines, London  (0845 450 1261 )</t>
  </si>
  <si>
    <t>Pacta Connect (UK) Limited (www.pactaconnect.co.uk)</t>
  </si>
  <si>
    <t>Page &amp; Sons, Kent  (www.pageandsons.co.uk)</t>
  </si>
  <si>
    <t>Palandri wines, Berks  (www.palandri.com.au)</t>
  </si>
  <si>
    <t>Pall Mall Wine, London SW1Y 4UY (07500 018 715)</t>
  </si>
  <si>
    <t>Pallant Wines, West Sussex  (www.pallantofarundel.co.uk)</t>
  </si>
  <si>
    <t>Palma Delicatessen, Pinner, Middlesex (020 3490 3812)</t>
  </si>
  <si>
    <t>Palmeira Delicatessen, Leighton, London (020 8539 9320)</t>
  </si>
  <si>
    <t>Palmers Wine Store, Dorset  (www.palmerswinestore.com)</t>
  </si>
  <si>
    <t>Palmerstone Fine Wines, Edinburgh (01350 727 231)</t>
  </si>
  <si>
    <t>Pampas , Herts (www.pampaswines.com)</t>
  </si>
  <si>
    <t>Pandemonio, London (0203 487 0600)</t>
  </si>
  <si>
    <t>Pannon Wine (www.pannonwines.com)</t>
  </si>
  <si>
    <t>Pantry at Ramshead Inn, Denshaw (www.ramsheaddenshaw.co.uk)</t>
  </si>
  <si>
    <t>Panzer's Deli, London NW8  (www.panzers.co.uk)</t>
  </si>
  <si>
    <t>Paolo Iaiani Food &amp; Wine (07834 780 079)</t>
  </si>
  <si>
    <t>Paramount Fine Wines (www.paramountfinewines.com)</t>
  </si>
  <si>
    <t>Park Lane Champagne , Sussex/London (www.parklanechampagne.co.uk)</t>
  </si>
  <si>
    <t>Park Vintners (www.parkvintners.co.uk)</t>
  </si>
  <si>
    <t>Parmar Food and Wines  (01483 727 627)</t>
  </si>
  <si>
    <t>Partners Vineyard, West Sussex  (07785 300746)</t>
  </si>
  <si>
    <t>Partridges, London  (www.partridges.co.uk)</t>
  </si>
  <si>
    <t>Passione Vino, London  (www.passionevino.co.uk)</t>
  </si>
  <si>
    <t>Patriarche Wine Agencies, London  (www.patriarchewines.com)</t>
  </si>
  <si>
    <t>Patrick Calvet UK, Hampshire  (01962 771 752)</t>
  </si>
  <si>
    <t>Patrick Grubb Selections, Oxon  (01869 340 229)</t>
  </si>
  <si>
    <t>Paul Adams Fine Wines (www.pauladamsfinewines.co.uk)</t>
  </si>
  <si>
    <t>Paul Boutinot Agencies, Gatley  (0161 908 1371)</t>
  </si>
  <si>
    <t>Paul Dunn, Derbyshire  (01629 640 133)</t>
  </si>
  <si>
    <t>Paul Kurs &amp; Co, Buckinghamshire  (01442 832 528)</t>
  </si>
  <si>
    <t>Paul Roberts Wines, West Midlands  (0121 773 8249)</t>
  </si>
  <si>
    <t>Paul Vetter, London  (020 7372 4295)</t>
  </si>
  <si>
    <t>Pavilion Wine Co, London   (020 7628 8224)</t>
  </si>
  <si>
    <t>Paxton &amp; Whitfield, London SW1  (www.paxtonandwhitfield.co.uk)</t>
  </si>
  <si>
    <t>PBD Distribution, Merseyside  (0779 2269 408)</t>
  </si>
  <si>
    <t>Peake Wine Associates, Hants  (www.farehamwinecellar.co.uk)</t>
  </si>
  <si>
    <t>Pearson-French, Wiltshire  (01249 740 250)</t>
  </si>
  <si>
    <t>Peccavi Wines UK (www.peccavi-wines.com/uk)</t>
  </si>
  <si>
    <t>Peckhams, Glasgow  (www.peckhams.co.uk)</t>
  </si>
  <si>
    <t>Pembroke Wines, London W1 (www.pembrokewines.co.uk)</t>
  </si>
  <si>
    <t>Penicuik Wines, Midlothian (www.penicuikwines.com)</t>
  </si>
  <si>
    <t>Penistone Court Cellars, Sheffield (www.pcwine.co.uk)</t>
  </si>
  <si>
    <t>Percy Fox, Essex  (www.percyfox.com)</t>
  </si>
  <si>
    <t>Perfect Partners, Kent  (01580 712 633)</t>
  </si>
  <si>
    <t>Pernod Ricard (www.pernod-ricard.com)</t>
  </si>
  <si>
    <t>Peter Graham, Norwich  (www.petergrahamwines.com)</t>
  </si>
  <si>
    <t>Peter Green &amp; Co, Edinburgh  (0131 229 5925)</t>
  </si>
  <si>
    <t>Peter Jones, London (www.johnlewis.com)</t>
  </si>
  <si>
    <t>Peter Lehmann Wines, Kent  (www.enotria.co.uk)</t>
  </si>
  <si>
    <t>Peter Osborne &amp; Co, Oxon  (www.peterosbornewine.co.uk)</t>
  </si>
  <si>
    <t>Peter Watkins, Northamptonshire (www.peterwatkinswine.co.uk)</t>
  </si>
  <si>
    <t>Peter Watts Wines, Essex  (www.peterwattswines.co.uk)</t>
  </si>
  <si>
    <t>Peter Wylie, Devon  (www.wyliefinewines.co.uk)</t>
  </si>
  <si>
    <t>Petit Canon, London  (www.petitcanon.com)</t>
  </si>
  <si>
    <t>PH Wine Merchants, Kent  (01732 779 526)</t>
  </si>
  <si>
    <t>Philglas &amp; Swiggot, London SW11  (www.philglas-swiggot.com)</t>
  </si>
  <si>
    <t>Philip Eyres, Buckinghamshire  (01494 433 823 )</t>
  </si>
  <si>
    <t>Philip Morgan &amp; Son, Cardiff  (029 2023 1570)</t>
  </si>
  <si>
    <t>Philippe Alexander, Surrey (www.philwines.com)</t>
  </si>
  <si>
    <t>Phillip Russell, Belfast  (www.philiprussell.com)</t>
  </si>
  <si>
    <t>Phoenix Wine Agencies (www.phoenixwine.co.uk)</t>
  </si>
  <si>
    <t>Picena Deli, London SW  (020 7584 6573)</t>
  </si>
  <si>
    <t>Picnic Fayre Ltd, Holt  (www.picnic-fayre.co.uk)</t>
  </si>
  <si>
    <t>Pierhead, Kent  (www.pierhead.uk.com)</t>
  </si>
  <si>
    <t>Pierre Henck Wines, West Midlands  (www.morgenrot.co.uk)</t>
  </si>
  <si>
    <t xml:space="preserve">Pig on Wheels </t>
  </si>
  <si>
    <t>Pimlico Dozen, London SW1  (www.pimlicodozen.com)</t>
  </si>
  <si>
    <t>Pipai, London EC1V  (www.pipai.co.uk)</t>
  </si>
  <si>
    <t>Pippa Sedgwick, Carlisle (www.pippasedgwickwines.co.uk)</t>
  </si>
  <si>
    <t>Planet of the Grapes, London  (www.planetofthegrapes.co.uk)</t>
  </si>
  <si>
    <t>Planet Organic, London W2  (www.planetorganic.com)</t>
  </si>
  <si>
    <t>Planet Wine, Manchester  (www.planetwine.co.uk)</t>
  </si>
  <si>
    <t>Plank's Farm Shop, Wiltshire  (www.planksfarmshop.co.uk)</t>
  </si>
  <si>
    <t>Playford Ros, N Yorks  (www.playfordros.com)</t>
  </si>
  <si>
    <t>PLB Group, West Sussex (www.plbgroup.co.uk)</t>
  </si>
  <si>
    <t>Plowden Fine Wines, London (www.plowdenfinewines.co.uk )</t>
  </si>
  <si>
    <t>Plumpton College, E Sussex  (www.plumpton.ac.uk)</t>
  </si>
  <si>
    <t>Pol Roger, Hereford  (www.polroger.co.uk )</t>
  </si>
  <si>
    <t>Polygon wines, Southampton  (023 8022 8015)</t>
  </si>
  <si>
    <t>Pont de la Tour, London  (www.lepontdelatour.co.uk)</t>
  </si>
  <si>
    <t>Portal, Dingwall &amp; Norris (01243 37783)</t>
  </si>
  <si>
    <t>Portland Wine Cellars, Lancs  (www.portlandwines.com)</t>
  </si>
  <si>
    <t>Portland Wine Company, Cheshire  (www.portlandwine.co.uk)</t>
  </si>
  <si>
    <t>Portovino (www.portovino.co.uk)</t>
  </si>
  <si>
    <t>Portugalia Wines (UK) Ltd, London (www.portugaliawines.co.uk)</t>
  </si>
  <si>
    <t>Power &amp; Smullen, Dublin (www.pswine.ie)</t>
  </si>
  <si>
    <t>Premier Cru Fine Wine, Leeds  (01943 877 004)</t>
  </si>
  <si>
    <t>Premier Vintners, London  (www.premiervintners.co.uk)</t>
  </si>
  <si>
    <t>Premium Wine Collections, Norwich  (www.premiumwinecollections.com)</t>
  </si>
  <si>
    <t>Press Wine Services, Kent (07778 640 381)</t>
  </si>
  <si>
    <t>Prestige Food &amp;Wine, Devon  (www.prestigefoodwine.com)</t>
  </si>
  <si>
    <t>Prestige Vintners, Devon  (01271 343 740)</t>
  </si>
  <si>
    <t>Priory Wines, Lymington (www.priorywines.co.uk)</t>
  </si>
  <si>
    <t>Private Cellar, Cambridge  (www.privatecellar.co.uk)</t>
  </si>
  <si>
    <t>Private Vines, Banbury  (01608 737 162)</t>
  </si>
  <si>
    <t>Profumo di Vino (www.profumodivino.co.uk)</t>
  </si>
  <si>
    <t>Promotion Wine, Essex  (www.promotionwine.co.uk)</t>
  </si>
  <si>
    <t>Provenance Wines (www.provenancewines.com)</t>
  </si>
  <si>
    <t>Pure Wine Company, Southampton  (023 8023 8214)</t>
  </si>
  <si>
    <t>Pure Wines, Cornwall  (www.purewines.org)</t>
  </si>
  <si>
    <t>Puro Food, Reading (www.purofood.co.uk)</t>
  </si>
  <si>
    <t>Purple Foot Wine Company (www.purplefoot.co.uk)</t>
  </si>
  <si>
    <t>Q Wines (www.qwines.co.uk)</t>
  </si>
  <si>
    <t>QP Wines.com, Online (www.qpwines.com)</t>
  </si>
  <si>
    <t>Quaff Fine Wine Merchant, Hove  (www.quaffit.com)</t>
  </si>
  <si>
    <t>Quality Wine, Derby  (www.hourlierwines.co.uk)</t>
  </si>
  <si>
    <t>Quantock Abbey Wine Cellars, Somerset  (www.quantockabbey.co.uk)</t>
  </si>
  <si>
    <t>Queens Club Wines, London W14  (020 7385 3582)</t>
  </si>
  <si>
    <t>Quick Keg, Conwy Wales (www.quick-keg.com)</t>
  </si>
  <si>
    <t>Quintessentially Wine, London  (www.quintessentiallywine.com)</t>
  </si>
  <si>
    <t>R&amp;B Wines, London (www.specialitywines.com)</t>
  </si>
  <si>
    <t>R&amp;R Wine Merchants/Ells Fine Wines Co, Armagh (Ireland) ( 028 3833 2306)</t>
  </si>
  <si>
    <t>Raeburn, Edinburgh  (www.raeburnfinewines.com)</t>
  </si>
  <si>
    <t>Raffles Fine Wine, Glos  (www.raffles-wine.com)</t>
  </si>
  <si>
    <t>Rainhall Drinks Company, Bannoldswick  (www.rainhalldrinks.com)</t>
  </si>
  <si>
    <t>Raisin Fine Wine, Bath (01225 422 577)</t>
  </si>
  <si>
    <t>Raisin Social, Surrey  (www.raisin-social.com)</t>
  </si>
  <si>
    <t>Rake Stores &amp; Wine Market, Hampshire  (01730 892 137)</t>
  </si>
  <si>
    <t>Ralph’s Wines, Oxfordshire (www.ralphswinesonline.com)</t>
  </si>
  <si>
    <t>Ramsbottom Victuallers, Lancs  (www.ramsons-restaurant.com)</t>
  </si>
  <si>
    <t>Rankine Fine Wines, London (020 7193 2907)</t>
  </si>
  <si>
    <t>Ranmore Wines (www.ranmorewines.co.uk)</t>
  </si>
  <si>
    <t>Rannoch Scott Wines, Suffolk (www.rannochscott.co.uk)</t>
  </si>
  <si>
    <t>Rare &amp; Fine Wine Company, Berkshire  (www.therareandfinewinecompany.com)</t>
  </si>
  <si>
    <t>Rare and Organic, Kent (www.rareandorganic.co.uk)</t>
  </si>
  <si>
    <t>Ratcliffe &amp; Brown, London  (www.chateaux.com)</t>
  </si>
  <si>
    <t>Ravensbourne Wine Company (020 7252 2600)</t>
  </si>
  <si>
    <t>Rawlings &amp; Wine, London (07796690884)</t>
  </si>
  <si>
    <t>Raymond Reynolds, Stockport  (www.winesfromportugal.com)</t>
  </si>
  <si>
    <t>Real Foods, Edinburgh  (www.realfoods.co.uk)</t>
  </si>
  <si>
    <t>Real Greek, London (07766 916 546)</t>
  </si>
  <si>
    <t>Real Wine Company, Buckinghamshire  (www.therealwineco.co.uk)</t>
  </si>
  <si>
    <t>Reco Wines, Hampshire  (01730 894751)</t>
  </si>
  <si>
    <t>Recount Wines, London SW1  (020 7730 6377)</t>
  </si>
  <si>
    <t>Red &amp; White Wines Ltd, Devon  (www.red-white.co.uk)</t>
  </si>
  <si>
    <t>Red Field Wines, Devon  (www.redfieldwines.co.uk)</t>
  </si>
  <si>
    <t>Red or White Limited, Richmond  (020 8332 1585)</t>
  </si>
  <si>
    <t>Red Wine White Wine (www.redwinewhitewine.co.uk)</t>
  </si>
  <si>
    <t>Redmonds, Dublin (www.redmonds.ie)</t>
  </si>
  <si>
    <t>Refreshers, Kent (www.refreshers.uk.com)</t>
  </si>
  <si>
    <t>Regency Wines, Exeter  (www.regencywines.co.uk)</t>
  </si>
  <si>
    <t>Region Wine Ltd, Chester  (07801 470 070)</t>
  </si>
  <si>
    <t>Rehills of Jesmond, Tyne &amp; Wear  (0191 281 4499)</t>
  </si>
  <si>
    <t>Reid Wines, Bristol  (01761 452 645)</t>
  </si>
  <si>
    <t>Relish  www.deli-relish.co.uk</t>
  </si>
  <si>
    <t>Reserve Wines, Manchester  (www.reservewines.co.uk)</t>
  </si>
  <si>
    <t>Revelstoke Wine Co, London SW19  (www.revelstoke.co.uk)</t>
  </si>
  <si>
    <t>Revino Italian Wine Brokers, London SW3  (www.revino.co.uk)</t>
  </si>
  <si>
    <t>Rewine Select Italian Wines (020 7349 8861)</t>
  </si>
  <si>
    <t>RG Cave and Sons, Shropshire  (01584 873 568)</t>
  </si>
  <si>
    <t>Rhone 2 Rioja, Notts (www.rhone2rioja.co.uk)</t>
  </si>
  <si>
    <t>Rhymers Fayre, Melrose, Scotland (01896 823 224)</t>
  </si>
  <si>
    <t>Rhythm &amp; Booze, Yorks (www.rhythmandbooze.co.uk)</t>
  </si>
  <si>
    <t>Ribblesdale Wine, Clitheroe  (www.ribblesdalewine.co.uk)</t>
  </si>
  <si>
    <t>Richard Banks, Bath  (01225 310 125)</t>
  </si>
  <si>
    <t>Richard Dawes Fine Wines, London (www.rdfinewine.com)</t>
  </si>
  <si>
    <t>Richard Granger, Newcastle  (www.richardgrangerwines.co.uk)</t>
  </si>
  <si>
    <t>Richard Kihl, Aldeburgh  (www.richardkihl.ltd.uk)</t>
  </si>
  <si>
    <t>Richard Marlow, Gloucs  (01285 770 401)</t>
  </si>
  <si>
    <t>Richard Nurick Wines, Berks  (www.richardnurickwines.co.uk)</t>
  </si>
  <si>
    <t>Richard Spiers Wines, Surrey  (01483 537 605)</t>
  </si>
  <si>
    <t>Richards &amp; Richards, Bury (www.richardsandrichards.co.uk)</t>
  </si>
  <si>
    <t>Richards Walford, Lincs  (www.r-w.co.uk)</t>
  </si>
  <si>
    <t>Richardson and Sons, Cumbria  (01946 65334)</t>
  </si>
  <si>
    <t>Richmond Wine Agencies, Middlesex (020 8744 5550)</t>
  </si>
  <si>
    <t>Ridgeview Wine Estate ltd, Sussex  (www.ridgeview.co.uk )</t>
  </si>
  <si>
    <t>Riverford Farm Shop, Devon  (www.riverfordfarmshop.co.uk)</t>
  </si>
  <si>
    <t>Ri-Wine of Ascot, Berks  (www.riwine.com)</t>
  </si>
  <si>
    <t>Roberson, London W14 (www.robersonwinemerchant.co.uk)</t>
  </si>
  <si>
    <t>Robert Anthony Wines (01274 547794)</t>
  </si>
  <si>
    <t>Robert Dale Wines, Amersham  (01494 724 180)</t>
  </si>
  <si>
    <t>Robert Rolls &amp; Co, London EC1  (020 3215 0011)</t>
  </si>
  <si>
    <t>Roberts &amp; Speight, East Yorkshire  (www.hamperbox.co.uk)</t>
  </si>
  <si>
    <t>Robin Greatorex Wines, Essex  (www.robinthewine.co.uk)</t>
  </si>
  <si>
    <t>Robin Oxford International, Thames  (07753 936 606)</t>
  </si>
  <si>
    <t>Roccamora Uk Ltd, St. Albans (01707 875777)</t>
  </si>
  <si>
    <t>Rodney Densem Wines, Cheshire  (www.rodneydensemwines.com)</t>
  </si>
  <si>
    <t>Rodney Fletcher, Kent  (www.rfvintners.co.uk)</t>
  </si>
  <si>
    <t>Rodwells, Herts  (01442 877 088)</t>
  </si>
  <si>
    <t>Roger Harris (www.rogerharriswines.co.uk)</t>
  </si>
  <si>
    <t>Roger Lethaby Imports, Berks  (www.rogerlethabyimports.co.uk)</t>
  </si>
  <si>
    <t>Roger Martin Wines, St Austell  (01726 64575)</t>
  </si>
  <si>
    <t>Rollings Wine Company, Harpenden  (www.rollingswine.co.uk)</t>
  </si>
  <si>
    <t>Rosallan Vintners, Somerset  (01278 663 149)</t>
  </si>
  <si>
    <t>Rosenvale Vineyards UK, Hertfordshire  (www.rosenvale.com.au)</t>
  </si>
  <si>
    <t>Rosies Vineyard, Hants (www.rosies-vineyard.co.uk)</t>
  </si>
  <si>
    <t>Rothbury Wines. Northumberland (www.rothburywines.co.uk)</t>
  </si>
  <si>
    <t>Royal Booze, Croydon (020 8656 9048)</t>
  </si>
  <si>
    <t>Royal Mile Whiskies, London WC1  (www.royalmilewhiskies.com)</t>
  </si>
  <si>
    <t>RS Wines, Bristol (www.rswines.co.uk)</t>
  </si>
  <si>
    <t>RSJ Wines, London SE1 (www.rsj.uk.com)</t>
  </si>
  <si>
    <t>Ruinart UK Ltd, London  (www.ruinart.com)</t>
  </si>
  <si>
    <t>Ruiz Wine Merchant, West Sussex  (www.ruizwine.com)</t>
  </si>
  <si>
    <t>Russell &amp; Newnes, Aldeburgh (01728 452 616)</t>
  </si>
  <si>
    <t>Russell Mellor &amp; Co, Kent  (www.russellmellor.co.uk)</t>
  </si>
  <si>
    <t>Ruta 40 (www.ruta40.com)</t>
  </si>
  <si>
    <t>RW Randall (www.randallsbrewery.com)</t>
  </si>
  <si>
    <t>SA Wines Online, London SW19  (www.sawinesonline.co.uk)</t>
  </si>
  <si>
    <t>Sainsbury's, Branches  (www.sainsburys.co.uk)</t>
  </si>
  <si>
    <t>Saint Martin Vintners, Oxshott  (www.stmv.co.uk)</t>
  </si>
  <si>
    <t>Salvo Ltd, London  (www.salvocfs.co.uk)</t>
  </si>
  <si>
    <t>Sandhams Wine Merchants, Lincs  (www.sandhamswine.co.uk)</t>
  </si>
  <si>
    <t>Sapna Wines (01923 221 010)</t>
  </si>
  <si>
    <t>Saponara (020 7226 2771)</t>
  </si>
  <si>
    <t>Sapsford Wines, Herts  (www.sapsfordwines.co.uk)</t>
  </si>
  <si>
    <t>Satchells of Burnham Market, Norfolk  (www.satchellswines.com)</t>
  </si>
  <si>
    <t>Savage Selection, Glos  (www.savageselection.co.uk)</t>
  </si>
  <si>
    <t>Scarlet Wines (www.scarlet-wines.co.uk)</t>
  </si>
  <si>
    <t>Scatchards Wine Merchants, Liverpool  (www.scatchardswinemerchants.com)</t>
  </si>
  <si>
    <t>Schmitt Sohne, Herts  (www.schmitt-soehne.com)</t>
  </si>
  <si>
    <t>Schröder &amp; Schÿler, Somerset  (www.schroder-schyler.com)</t>
  </si>
  <si>
    <t>Screw It &amp; Pull It, Croydon (0808 120 6978) www.croydonspecialistofflicence.com</t>
  </si>
  <si>
    <t>Scutchers of Long Melford, Suffolk  (www.scutchers.com)</t>
  </si>
  <si>
    <t>Searsons Wholesale, Ireland  (+353 1 280 0405)</t>
  </si>
  <si>
    <t>Seasonnal Specifics, Oxford  (01242 529 862)</t>
  </si>
  <si>
    <t xml:space="preserve">Seckford Agencies, Colchester, Essex (www.seckfordagencies.co.uk) </t>
  </si>
  <si>
    <t>Seckford Wines, Suffolk (www.seckfordwines.co.uk)</t>
  </si>
  <si>
    <t>Secret Cellar, Kent  (www.thesecretcellar.co.uk)</t>
  </si>
  <si>
    <t>Sedgemoor Drinks, Somerset (www.sedgemoordrinks.co.uk)</t>
  </si>
  <si>
    <t>Select &amp; Save, Birmingham (www.selectandsave.co.uk)</t>
  </si>
  <si>
    <t>Select Vineyards, Essex  (01206 713 524)</t>
  </si>
  <si>
    <t xml:space="preserve">Selezione Zanotto, London (020 3539 8887)
</t>
  </si>
  <si>
    <t>Selfridges, London W1  (www.selfridges.com)</t>
  </si>
  <si>
    <t>Serenata Wines, London (www.serenatawines.com)</t>
  </si>
  <si>
    <t>Serenity Wines, London  (www.serenity-wines.com)</t>
  </si>
  <si>
    <t>SF Wines, London SW11  (020 7924 6222)</t>
  </si>
  <si>
    <t>SH Jones, Oxon  (www.shjoneswines.com)</t>
  </si>
  <si>
    <t>Shaftesbury Wines, Dorset (www.shaftesburywines.co.uk)</t>
  </si>
  <si>
    <t>Shakab, London NW2 (www.shakab.com)</t>
  </si>
  <si>
    <t>Shawbury Vintners, Coleshill  (01675 481 516)</t>
  </si>
  <si>
    <t>Sheffield Park Vineyard, E Sussex TN22  (www.sheffieldparkvineyard.co.uk)</t>
  </si>
  <si>
    <t>Shepherd Neame (www.shepherdneame.co.uk)</t>
  </si>
  <si>
    <t>Sheridan Coopers (www.sheridancoopers.co.uk)</t>
  </si>
  <si>
    <t>Sherlock Wine, Cobham, Surrey (07974 561 449)</t>
  </si>
  <si>
    <t>Sherry Shop, Somerton  (01458 273 748)</t>
  </si>
  <si>
    <t>Sherston Wine, Wiltshire  (01666 840 644)</t>
  </si>
  <si>
    <t>Shills of Station Street, Cumbria  (www.shillsofstationstreet.co.uk)</t>
  </si>
  <si>
    <t>Shopping Wines, London (www.shoppingwines.com)</t>
  </si>
  <si>
    <t>Shoprite, Isle of Man (www.manxshoprite.com)</t>
  </si>
  <si>
    <t>Shorts Wine Direct, Lincs  (01472 350 182)</t>
  </si>
  <si>
    <t>Simon Charles Vintners  (020 7228 3409)</t>
  </si>
  <si>
    <t>Simply Wines Direct (www.simplywinesdirect.com)</t>
  </si>
  <si>
    <t>Simpson Wine Vaults, Driffield  (01377 240 643)</t>
  </si>
  <si>
    <t>Simpsons of Leeds, Yorkshire (www.simpsonsofleeds.co.uk)</t>
  </si>
  <si>
    <t>Sintra Delicatessen (www.sintradeli.co.uk)</t>
  </si>
  <si>
    <t xml:space="preserve">Sipp, London (0207 745 7477)
</t>
  </si>
  <si>
    <t>Six Wines Eight, London SE1  (www.sixwineseight.com)</t>
  </si>
  <si>
    <t>Sketty Wine Merchants (www.skettywinemerchants.co.uk)</t>
  </si>
  <si>
    <t>Slaughden Wines, Suffolk  (www.richardkihl.ltd.uk)</t>
  </si>
  <si>
    <t>Slurp Fine Wines, London  (www.slurp.co.uk)</t>
  </si>
  <si>
    <t>Smart Wines, Ascot  (www.smart-wines.co.uk)</t>
  </si>
  <si>
    <t>Smedley Vintners, Beds  (01462 768 214)</t>
  </si>
  <si>
    <t>Smiling Grape Company, Cambs  (www.smilinggrape.com)</t>
  </si>
  <si>
    <t>Smithfield Wine, Manchester  (www.smithfieldwine.com)</t>
  </si>
  <si>
    <t>Smokehouse Wines, Cheshire  (www.cheshiresmokehouse.co.uk)</t>
  </si>
  <si>
    <t>Sniff &amp; Spit, East Sussex (www.sniffandspit.com)</t>
  </si>
  <si>
    <t>Soho Wine Supply, London  (www.sohowine.co.uk)</t>
  </si>
  <si>
    <t>Solent Cellar, Lymington (www.thesolentcellar.co.uk)</t>
  </si>
  <si>
    <t>Sommelier Cru, Bucks (www.sommeliercru.co.uk)</t>
  </si>
  <si>
    <t>Sommeliers Choice, London SE25  (www.sommelierschoice.com)</t>
  </si>
  <si>
    <t>Sommelier's Friend, London (www.sommeliersfriend.com)</t>
  </si>
  <si>
    <t>Sommeliers Wine Co, Guernsey  (01481 721 677)</t>
  </si>
  <si>
    <t>Sorrento Express (www.sorrentoexpress.com)</t>
  </si>
  <si>
    <t>Source Wine, Wilts (www.sourcewines.com)</t>
  </si>
  <si>
    <t>Sourced Market, London  (www.sourcedmarket.com)</t>
  </si>
  <si>
    <t>South African Wine Centre, London W1  (020 7224 1994)</t>
  </si>
  <si>
    <t>South African Wine Imports (020 7407 6066)</t>
  </si>
  <si>
    <t>South American Wines Online (www.southamericanwinesonline.co.uk)</t>
  </si>
  <si>
    <t>South Australian Wines, N.Yorks (www.southaustralianwines.com)</t>
  </si>
  <si>
    <t>South Downs Cellars, W Sussex  (www.southdownscellars.co.uk)</t>
  </si>
  <si>
    <t>South West Italian Continental Supplies, Cornwall  (01209 612 749)</t>
  </si>
  <si>
    <t>Southern Vintners Limited, Huddersfield  (01484 608 898)</t>
  </si>
  <si>
    <t>Southern Wine Brands, W Yorks  (01484 608 898)</t>
  </si>
  <si>
    <t>Southlands Wine, Leeds  (www.southlandswine.co.uk)</t>
  </si>
  <si>
    <t>Southwell Vintner, Notts (www.southwellvintner.com)</t>
  </si>
  <si>
    <t>Spain Direct, Online (www.spaindirect.co.uk)</t>
  </si>
  <si>
    <t>Spanish Select (01912 461 639) www.spanishselect.co.uk</t>
  </si>
  <si>
    <t>Spanish Spirit, Northumberland (www.spanishspirit.com)</t>
  </si>
  <si>
    <t>Spanish Wines Online, Surrey (www.spanishwinesonline.co.uk)</t>
  </si>
  <si>
    <t>SPAR UK +44, Branches  (www.spar.co.uk)</t>
  </si>
  <si>
    <t>Sparkling Direct, Surrey (www.sparklingdirect.com)</t>
  </si>
  <si>
    <t>Sparkling English Wine, East Grinstead (www.sparklingenglishwine.com)</t>
  </si>
  <si>
    <t>Specialist Vineyards, London  (020 8969 9896)</t>
  </si>
  <si>
    <t>Speciality Wines, London (www.specialitywines.com)</t>
  </si>
  <si>
    <t>Speck Delicatessen, London W11  (020 7229 7005)</t>
  </si>
  <si>
    <t>Spirited Wines, Cheshire SK9 7DY (www.spiritedwines.co.uk/0162 5583 834)</t>
  </si>
  <si>
    <t>St Aubyn Wines, Hants  (www.slwines.co.uk)</t>
  </si>
  <si>
    <t>St Austell Brewery, Cornwall  (www.staustellbrewery.co.uk)</t>
  </si>
  <si>
    <t>St Marcus Fine Foods, London SW15  (www.biltongstmarcus.co.uk)</t>
  </si>
  <si>
    <t>St Martins Vintners, Sussex  (www.stmv.co.uk)</t>
  </si>
  <si>
    <t>Stainton Wines Ltd, Cumbria  (www.stainton-wines.co.uk)</t>
  </si>
  <si>
    <t>Steep Hill Wines, Lincoln  (www.steephillwines.com)</t>
  </si>
  <si>
    <t>Stellar Brands, Kinross  (www.stellarbrands.co.uk)</t>
  </si>
  <si>
    <t>Step Up Wines, Berkshire  (01635 44660)</t>
  </si>
  <si>
    <t>Sterling Wine Agencies, London  (020 8955 4560)</t>
  </si>
  <si>
    <t>Stevens Garnier Wine agency, Oxford  (www.stevensgarnier.co.uk)</t>
  </si>
  <si>
    <t>Stewart Wines Ltd, Bristol  (0117 962 0956)</t>
  </si>
  <si>
    <t>Stokes Fine Wines, Hants (www.stokesfinewines.com)</t>
  </si>
  <si>
    <t>Stone Vine and Sun, Winchester (www.stonevine.co.uk)</t>
  </si>
  <si>
    <t>Stony Wine Emporium (www.stonywineemporium.co.uk)</t>
  </si>
  <si>
    <t>Strand Wine Company, Kent  (01304 368151)</t>
  </si>
  <si>
    <t>Stratfords Wine Agencies, Berks  (www.stratfordwine.co.uk)</t>
  </si>
  <si>
    <t>Strathardle Fine Wines, Dunbartonshire  (01389 830 643)</t>
  </si>
  <si>
    <t>Strictly Wine (www.strictlywine.co.uk)</t>
  </si>
  <si>
    <t>Stuart Colmer, Northumberland (www.fasilmenin.co.uk)</t>
  </si>
  <si>
    <t>Stuart Foster Wines, Bedfordshire  (01582 660 851)</t>
  </si>
  <si>
    <t>Sunday Times Wine Club, Nationwide (www.sundaytimeswineclub.co.uk)</t>
  </si>
  <si>
    <t>Superquinn stores, Ireland  (www.superquinn.ie)</t>
  </si>
  <si>
    <t>Supersave Wines, Bournemouth (01202 767190)</t>
  </si>
  <si>
    <t>Surf 4 wine (www.surf4wine.co.uk)</t>
  </si>
  <si>
    <t>Surrey Fine Wines, Surrey (www.surreyfinewines.co.uk)</t>
  </si>
  <si>
    <t>Susmans, East Sussex  (www.biltong.co.uk)</t>
  </si>
  <si>
    <t>Sussex Victuallers, Littlehampton  (www.thesussexvictuallers.co.uk)</t>
  </si>
  <si>
    <t>Swallow Fine Wines, Hampshire (www.swallowfinewines.com)</t>
  </si>
  <si>
    <t>Swig, London W4  (www.swig.co.uk)</t>
  </si>
  <si>
    <t xml:space="preserve">Syko Wine (0149 183 6526) </t>
  </si>
  <si>
    <t>Symposium Wines, Online (www.symposiumwines.com)</t>
  </si>
  <si>
    <t>T Wright, Bolton  (www.twrightwine.co.uk)</t>
  </si>
  <si>
    <t>T&amp;L Food Service, Leeds  (0113 245 9133)</t>
  </si>
  <si>
    <t>T&amp;W Wines, Norfolk  (www.tw-wines.com)</t>
  </si>
  <si>
    <t>T. Wright Wine, Bolton (www.twrightwine.co.uk)</t>
  </si>
  <si>
    <t>Tailormade Wine Library, Tonbridge TN9 1DL (www.tailormadewinelibrary.com/01732 368 604)</t>
  </si>
  <si>
    <t>Taliana Trading Company, London (www.taliana.co.uk)</t>
  </si>
  <si>
    <t>Talking Wines, Cirencester  (www.talkingwines.co.uk)</t>
  </si>
  <si>
    <t>Tamesis Fine Wine Portfolios, Berks  (01628 632 181)</t>
  </si>
  <si>
    <t>Tankersley Wine (www.tankersleywine.ie)</t>
  </si>
  <si>
    <t>Tankerton Wine Room (01227 773 141) www.wine-room.co.uk</t>
  </si>
  <si>
    <t>Tanners Wines branches, Shrewsbury (www.tanners-wines.co.uk)</t>
  </si>
  <si>
    <t>Taste Fine Wines, W.Yorks  (01484 426 226)</t>
  </si>
  <si>
    <t>Taste of Galicia (www.tasteofgalicia.co.uk)</t>
  </si>
  <si>
    <t>Taste Turkey, Kent (www.tasteturkey.com)</t>
  </si>
  <si>
    <t>Tate Smith, Yorks  (01653 693 196)</t>
  </si>
  <si>
    <t>Taurus Wines Limited, Surrey  (www.tauruswines.co.uk)</t>
  </si>
  <si>
    <t>Taylors Fine Wine, Kingston  (www.taylorsfinewine.co.uk)</t>
  </si>
  <si>
    <t>Taylors of Tickhill, Doncaster  (www.taylorsoftickhill.co.uk)</t>
  </si>
  <si>
    <t>TC Wines, Liverpool  (0151 931 3390)</t>
  </si>
  <si>
    <t>Tees Ltd, London (www.tees.co.uk)</t>
  </si>
  <si>
    <t>Telegraph Wine Service (www.wine.telegraph.co.uk)</t>
  </si>
  <si>
    <t>Telford Wines, Shrops  (www.telfordwines.co.uk)</t>
  </si>
  <si>
    <t>Tempest Slinger, Suffolk (01440 709 440)</t>
  </si>
  <si>
    <t>Templar Wines, Bournemouth  (www.templarwines.com)</t>
  </si>
  <si>
    <t>Temple NW9 (www.templewines.co.uk)</t>
  </si>
  <si>
    <t>Ten Acre Wines, Epping  (www.ten-acre.com)</t>
  </si>
  <si>
    <t>Ten Green Bottles (www.tengreenbottles.com)</t>
  </si>
  <si>
    <t>Terence Barr &amp; Associates (07802 940 205 )</t>
  </si>
  <si>
    <t>Terroir, London SW2  (www.terroirswinebar.com)</t>
  </si>
  <si>
    <t>Terroir, Yorkshire (www.terroirlanguedoc.co.uk)</t>
  </si>
  <si>
    <t>Terry Herbert, York  (www.thewineclubyork.co.uk)</t>
  </si>
  <si>
    <t>Terry Platt Wines, N Wales  (www.terryplattwines.co.uk)</t>
  </si>
  <si>
    <t>Tesco supermarkets (www.tesco.com)</t>
  </si>
  <si>
    <t>Tesco, Wine by the Case  (www.tesco.com/wine)</t>
  </si>
  <si>
    <t>Test Valley Wines (www.testvalleywines.co.uk)</t>
  </si>
  <si>
    <t>TFC Supermarkets, London (www.tfcsupermarkets.com)</t>
  </si>
  <si>
    <t>That Wine Place, Wokingham (www.thatwineplace.co.uk)</t>
  </si>
  <si>
    <t>The Beer Seller, Surrey  (0208 393 6973)</t>
  </si>
  <si>
    <t>The Bianca Trading Co, Chester  (www.biancatrading.com)</t>
  </si>
  <si>
    <t>The Blue Glass, Bedford  (www.theblueglass.co.uk)</t>
  </si>
  <si>
    <t>The Bordeaux Cellar, London (www.thebordeauxcellar.co.uk)</t>
  </si>
  <si>
    <t>The Bottle Bank, Falmouth  (www.bottlebankwine.co.uk)</t>
  </si>
  <si>
    <t>The Bottle Stop, Cheshire  (0161 439 4904)</t>
  </si>
  <si>
    <t>The Bottleneck, Kent  (www.thebottleneck.co.uk)</t>
  </si>
  <si>
    <t>The Brixham Deli, Devon, (www.thebrixhamdeli.co.uk)</t>
  </si>
  <si>
    <t>The Burgundy Portfolio (www.burgundyportfolio.com)</t>
  </si>
  <si>
    <t>The Case Shop, Leicester  (www.thecase.co.uk)</t>
  </si>
  <si>
    <t>The Cave, Glasgow  (0141 357 5550)</t>
  </si>
  <si>
    <t>The Cellar Group, London   (www.thecellargroup.co.uk)</t>
  </si>
  <si>
    <t>The Champagne Company, Birmingham  (www.thechampagnecompany.com)</t>
  </si>
  <si>
    <t>The Cork and Bottle (www.thecorkandbottle.co.uk)</t>
  </si>
  <si>
    <t>The Cotswold Wine Company, Gloucestershire  (www.cotswoldwines.co.uk)</t>
  </si>
  <si>
    <t>The Distillery Shop, Banffshire  (www.glenfiddich.com)</t>
  </si>
  <si>
    <t>The Dorset Wine Company, Dorset  (www.dorsetwine.co.uk)</t>
  </si>
  <si>
    <t>The Dram Shop, Sheffield  (www.offlicencesheffield.com)</t>
  </si>
  <si>
    <t>The Drink Shop (www.thedrinkshop.com)</t>
  </si>
  <si>
    <t>The Drinks Group, Berkshire (www.thedrinksgroup.co.uk)</t>
  </si>
  <si>
    <t>The Drinks Menu, W.Yorks (www.thedrinksmenu.co.uk)</t>
  </si>
  <si>
    <t>The Eden Business, Lincolnshire (www.edenhq.co.uk)</t>
  </si>
  <si>
    <t>The Exclusive Brandy Club, Cumbria  (www.brandyclub.co.uk)</t>
  </si>
  <si>
    <t>The Fine Claret Seller, East Hagbourne  (0709 204 8043)</t>
  </si>
  <si>
    <t>The Fine Wine Company, Edinburgh  (www.thefinewinecompany.co.uk)</t>
  </si>
  <si>
    <t>The Food Company, Essex  (www.thefoodcompany.co.uk)</t>
  </si>
  <si>
    <t>The Four Vintners, London  (www.thefourvintners.co.uk)</t>
  </si>
  <si>
    <t>The French Wine People, Matlock (www.frenchwinepeople.co.uk)</t>
  </si>
  <si>
    <t xml:space="preserve">The Global Winery, Ledbury (01531 640710)
</t>
  </si>
  <si>
    <t>The Greek Wine Company, Northampton  (01604 675 522)</t>
  </si>
  <si>
    <t>The Greek Wine Experience, Worcestershire (www.greekexperienceuk.co.uk)</t>
  </si>
  <si>
    <t>The Guildford Wine Company, Surrey  (www.theguildfordwinecompany.co.uk)</t>
  </si>
  <si>
    <t>The Harrow Wine Cellars, Wiltshire  (www.theharrowwinecellars.co.uk)</t>
  </si>
  <si>
    <t>The Haslemere Cellar, Surrey  (www.haslemerecellar.co.uk)</t>
  </si>
  <si>
    <t>The Historic wine Company, Hertfordshire  (01923 284 362)</t>
  </si>
  <si>
    <t>The Italian Wine Club, N6  (www.italianwineclub.org.uk)</t>
  </si>
  <si>
    <t>The Italian Wine Company  (www.theitalianwinecompany.com)</t>
  </si>
  <si>
    <t>The Kitchen Table and Stores (www.thekitchentableandstores.co.uk)</t>
  </si>
  <si>
    <t xml:space="preserve">The London Wine Company, Surrey ( +44 (0)148 321 2820)
</t>
  </si>
  <si>
    <t>The Longship, Orkney (www.thelongship.co.uk)</t>
  </si>
  <si>
    <t>The Market Square Food &amp; Wine Co Ltd, East Grinstead (01342 300 355)</t>
  </si>
  <si>
    <t>The Mayfair Connection, Leatherhead  (01372 388 448)</t>
  </si>
  <si>
    <t>The Merchant Vintners, Hull  (www.merchantvintners.co.uk)</t>
  </si>
  <si>
    <t>The Mixed Case (01279 776 113) www.themixedcase.com</t>
  </si>
  <si>
    <t>The New Wine Shop (www.thenewwineshop.co.uk)</t>
  </si>
  <si>
    <t>The Old Vicarage, Sheffield  (www.theoldvicarage.co.uk)</t>
  </si>
  <si>
    <t>The Online Offlicence, Staffordshire (theonlineofflicence.co.uk)</t>
  </si>
  <si>
    <t>The Original Wine Company (www.originalwine.com)</t>
  </si>
  <si>
    <t>The Ox House Wine Shop, Gloucestershire  (www.savageselection.com)</t>
  </si>
  <si>
    <t>The Pipe of Port Wine Club, Southend-on-Sea  (www.pipeofport.co.uk)</t>
  </si>
  <si>
    <t>The Portuguese Story (www.portuguesestory.com)</t>
  </si>
  <si>
    <t>The Poshmakers (www.theposhmakers.com)</t>
  </si>
  <si>
    <t>The Pub Wine Company, Bristol  (www.thepubwinecompany.com)</t>
  </si>
  <si>
    <t>The Purple Wine Company, Liverpool  (www.purplewine.co.uk)</t>
  </si>
  <si>
    <t>The Purveyor, London (www.thepurveyor.com)</t>
  </si>
  <si>
    <t>The Real Wine Company, Buckinghamshire  (www.chileanwineclub.co.uk)</t>
  </si>
  <si>
    <t>The Salusbury, Lonodn (www.thesalusbury.co.uk)</t>
  </si>
  <si>
    <t>The Sampler, London N1 (www.thesampler.co.uk)</t>
  </si>
  <si>
    <t>The Shenfield Wine Co (01277 204899)</t>
  </si>
  <si>
    <t>The Society of Vintners, Sussex  (www.societyvintners.co.uk)</t>
  </si>
  <si>
    <t>The Square Vine, Melrose (www.thesquarevine.co.uk)</t>
  </si>
  <si>
    <t>The Sussex Wine Co, Sussex  (www.thesussexwinecompany.co.uk)</t>
  </si>
  <si>
    <t>The Tasting Room, Bath (www.tastingroom.co.uk)</t>
  </si>
  <si>
    <t>The Totnes Wine Company, Devon  (www.totneswine.com)</t>
  </si>
  <si>
    <t>The Ultimate Wine Company, Bucks (www.ultimatewines.co.uk)</t>
  </si>
  <si>
    <t>The Vin Bin, Worcester Park (www.thevinbin.co.uk)</t>
  </si>
  <si>
    <t>The Vindependents Group (www.vindependents.co.uk)</t>
  </si>
  <si>
    <t>The Vine Shop, Ware (www.thevineshop.co.uk)</t>
  </si>
  <si>
    <t>The Vineking, Reigate  (www.thevineking.co.uk)</t>
  </si>
  <si>
    <t>The Vineyard Cellars (www.vineyardcellars.com)</t>
  </si>
  <si>
    <t>The Vineyard Wines, Lancs  (www.thevineyardwineshop.co.uk)</t>
  </si>
  <si>
    <t>The Vineyard, Dorking  (www.wineunlimited.co.uk)</t>
  </si>
  <si>
    <t>The Vineyard, Galway  (www.thevineyard.ie)</t>
  </si>
  <si>
    <t>The Vineyard, Isle of Man  (www.thevineyard.co.im)</t>
  </si>
  <si>
    <t>The Vintage House, London W1  (020 7437 2592)</t>
  </si>
  <si>
    <t>The Vintner, London (020 7352 4083)</t>
  </si>
  <si>
    <t>The Vintners Selection Ltd, Lincs (www.vintners.co.uk)</t>
  </si>
  <si>
    <t>The Wine &amp; Glass Company, Alford  (www.wineandglass.co.uk)</t>
  </si>
  <si>
    <t>The Wine Barn, Basingstoke  (www.thewinebarn.co.uk)</t>
  </si>
  <si>
    <t>The Wine Boutique, Ireland (www.thewineboutique.ie)</t>
  </si>
  <si>
    <t>The Wine Bureau, N Yorks  (www.thewinebureau.co.uk)</t>
  </si>
  <si>
    <t>The Wine Cellar, Surrey  (020 8657 6936)</t>
  </si>
  <si>
    <t>The Wine Centre, Colchester (www.thewinecentre.co.uk)</t>
  </si>
  <si>
    <t>The Wine Company, Colchester (www.thewinecompany.co.uk)</t>
  </si>
  <si>
    <t>The Wine Explorer Limited, Warwickshire (www.thewineexplorer.co.uk)</t>
  </si>
  <si>
    <t>The Wine House of Penrith (www.thewinehouseofpenrith.co.uk)</t>
  </si>
  <si>
    <t>The Wine House, Shoreham-by-Sea (www.thewinehouse.co.uk)</t>
  </si>
  <si>
    <t>The Wine Keller, Maidenhead  (www.thewinekeller.co.uk)</t>
  </si>
  <si>
    <t>The Wine Man, Berkshire  (www.wine-man.com)</t>
  </si>
  <si>
    <t>The Wine Reserve, Surrey (www.thewinereserve.co.uk)</t>
  </si>
  <si>
    <t>The Wine Room (www.wine-room.co.uk)</t>
  </si>
  <si>
    <t>The Wine Shed, Somerset  (www.wine-shed.co.uk)</t>
  </si>
  <si>
    <t>The Wine Shop, Chislehurst (020 8467 3528)</t>
  </si>
  <si>
    <t>The Wine Shop, Staffordshire  (www.wineandwhisky.com)</t>
  </si>
  <si>
    <t>The Wine Society, Herts  (www.thewinesociety.com)</t>
  </si>
  <si>
    <t>The Wine Station, Lancashire  (www.thewinestation.com)</t>
  </si>
  <si>
    <t>The Wine Tasting Shop, London SW12 (thewinetastingshop.co.uk)</t>
  </si>
  <si>
    <t>The Wine Warehouse, Glos.  (www.wineimporter.co.uk)</t>
  </si>
  <si>
    <t>The Wine Wizzard, Somerset (www.winewizzard.com)</t>
  </si>
  <si>
    <t>The Winemaker's Club  (www.thewinemakersclub.co.uk)</t>
  </si>
  <si>
    <t>The Winery, London W9  (www.thewineryuk.com)</t>
  </si>
  <si>
    <t>The Wines Workshop, Rutland (www.amphora-wines.co.uk)</t>
  </si>
  <si>
    <t>Theatre of Wine, London  (www.theatreofwine.com)</t>
  </si>
  <si>
    <t>Thierrys Wine Services, Hants  (www.thierrys.co.uk)</t>
  </si>
  <si>
    <t>Thind Wine Merchants, Kent (www.thindwinemerchants.co.uk)</t>
  </si>
  <si>
    <t>ThirtyFifty, Twickenham  (www.thirtyfifty.co.uk)</t>
  </si>
  <si>
    <t>Thomas Panton Wine Merchant , Gloucestershire  (www.wineimporter.co.uk)</t>
  </si>
  <si>
    <t>Thorman Hunt, London SE11  (www.thormanhunt.co.uk)</t>
  </si>
  <si>
    <t>Thorold Wines Ltd, London (www.thoroldwines.co.uk)</t>
  </si>
  <si>
    <t>Thos Peatling mail order, Suffolk (www.thospeatling.com)</t>
  </si>
  <si>
    <t>Three Choirs, Gloucs (www.three-choirs-vineyards.co.uk)</t>
  </si>
  <si>
    <t>Thresher, branches  (www.threshers.co.uk)</t>
  </si>
  <si>
    <t>Thyme &amp; Tides, Hampshire (www.thymeandtidesdeli.co.uk)</t>
  </si>
  <si>
    <t>Tierra Wines, Kent  (07941 500 774)</t>
  </si>
  <si>
    <t>Tilley’s Wines, Northamptonshire (www.tilleys-wines.com)</t>
  </si>
  <si>
    <t>Tim Syrad Wines (www.timsyradwines.com)</t>
  </si>
  <si>
    <t>Tindal Wine Merchants, Dublin (www.tindalwine.ie)</t>
  </si>
  <si>
    <t>Tipple off Licence, London SE1 (020 7928 1007)</t>
  </si>
  <si>
    <t>Tisbury Wines Ltd, Surrey (01276 469159)</t>
  </si>
  <si>
    <t>Tivoli Wines (www.tivoliwines.co.uk)</t>
  </si>
  <si>
    <t>TJ Morris, Liverpool  (www.tjmorris.co.uk)</t>
  </si>
  <si>
    <t>TJ Wines, Cambs  (www.tjwines.com)</t>
  </si>
  <si>
    <t>To Enterprises, London  (020 8521 5505)</t>
  </si>
  <si>
    <t>Todo Vino, Online (www.todovino.co.uk)</t>
  </si>
  <si>
    <t>Tom L'Anson Wines, Cirencester (www.tomiansonwines.co.uk)</t>
  </si>
  <si>
    <t>Tony Allen (01252 845 305)</t>
  </si>
  <si>
    <t>Top Selection  (www.topselection.co.uk)</t>
  </si>
  <si>
    <t>Topsham Wines Ltd, Exeter  (www.topshamwines.co.uk)</t>
  </si>
  <si>
    <t>Touchstone Wines, Staffs  (www.touchstonewines.co.uk)</t>
  </si>
  <si>
    <t>Tradewinds Speciality Imports (http://tradewindsspecialty.com/)</t>
  </si>
  <si>
    <t>Transatlantic Wines, Leics  (01664 565 013)</t>
  </si>
  <si>
    <t>Treasury Wine Estates (www.tweglobal.com )</t>
  </si>
  <si>
    <t>Trenchermans of Dorset, Dorset (01935 432 857)</t>
  </si>
  <si>
    <t>Trentino Vino, Herts  (01992 637 373)</t>
  </si>
  <si>
    <t>Tria Wines Limited, London SW13 (www.triawines.co.uk)</t>
  </si>
  <si>
    <t>Trina's Wines, London  (020 8876 3576)</t>
  </si>
  <si>
    <t>Trinas Wines, London (020 8876 3576)</t>
  </si>
  <si>
    <t>Trinity Stores, London (www.trinitystores.co.uk)</t>
  </si>
  <si>
    <t>Troubadour Wines, London SW5  (www.troubadour.co.uk)</t>
  </si>
  <si>
    <t>Trout Wines, Hampshire SO20 8EW (www.troutwines.co.uk/01264 781 472)</t>
  </si>
  <si>
    <t>TryWines Limited, Newbury (www.trywines.co.uk)</t>
  </si>
  <si>
    <t>Turners Wines, Barrowford (01282 619 606)</t>
  </si>
  <si>
    <t>Turton Wines, Lancs (www.turtonwines.co.uk)</t>
  </si>
  <si>
    <t>Turville Valley Wines, Bucks (www.turville-valley-wines.com)</t>
  </si>
  <si>
    <t>Tuscan Spirit, Essex  (01992 716 373)</t>
  </si>
  <si>
    <t>Tuscany in a Bottle, Online (www.tuscany-in-a-bottle.com)</t>
  </si>
  <si>
    <t>Tuttitalia, London  (www.fineitalianwineuk.co.uk)</t>
  </si>
  <si>
    <t>Twenty One Wines, Brighton (www.twentyonewines.com/01273 776 096)</t>
  </si>
  <si>
    <t>Twisted Vine (www.twistedvinewine.co.uk)</t>
  </si>
  <si>
    <t>Tyne Wines (www.tyne-wines.co.uk)</t>
  </si>
  <si>
    <t>Tyron Vintners, Kent  (01580 715 064 )</t>
  </si>
  <si>
    <t>Ultracomida stores, Wales  (www.ultracomida.co.uk)</t>
  </si>
  <si>
    <t>Umberto’s Deli, Oxon (01844 214 040)</t>
  </si>
  <si>
    <t>Uncorked, London EC2  (www.uncorked.co.uk)</t>
  </si>
  <si>
    <t>Underwood Wines, Warwick  (www.underwoodwines.co.uk)</t>
  </si>
  <si>
    <t>United Wine Merchants, Belfast  (www.unitedwines.co.uk)</t>
  </si>
  <si>
    <t>United Wineries, London SW1  (www.unitedwineries.com)</t>
  </si>
  <si>
    <t>Unwined, Nottingham  (www.unwined-online.co.uk)</t>
  </si>
  <si>
    <t>Upton-on-Severn Wines (www.uptonwines.co.uk)</t>
  </si>
  <si>
    <t>Vagabond, London (www.vagabondwines.co.uk)</t>
  </si>
  <si>
    <t>Valentina, London  (www.valentinafinefoods.com)</t>
  </si>
  <si>
    <t>Vallebona, London SW19 8UG (www.vallebona.co.uk/020 8944 5665)</t>
  </si>
  <si>
    <t>Valvona &amp; Crolla, Edinburgh  (www.valvonacrolla.co.uk)</t>
  </si>
  <si>
    <t>Van Duuren Wines, London W7  (020 8567 4428 )</t>
  </si>
  <si>
    <t>Vanquish Wine, London (www.vanquishwine.com/ 020 7529 4300)</t>
  </si>
  <si>
    <t>Veneto Select (www.venetoselect.com)</t>
  </si>
  <si>
    <t>Venue International Wines, Notts  (01636 708 761)</t>
  </si>
  <si>
    <t>Venus Wine, London N17  (www.venusplc.com)</t>
  </si>
  <si>
    <t>Veritable wines, W.Midlands (www.veritablewines.co.uk)</t>
  </si>
  <si>
    <t>Veritaus &amp; Co, Hants  (www.veritaus.com)</t>
  </si>
  <si>
    <t>Vernon Wines, London W11  (www.vernonwines.co.uk)</t>
  </si>
  <si>
    <t>Verres de Vin, Northampton (01327 354 338)</t>
  </si>
  <si>
    <t>Verulam Vintners, Middx  (01784 421 822)</t>
  </si>
  <si>
    <t>Viader Vintners, Cardiff  (www.viadervintners.com)</t>
  </si>
  <si>
    <t>Viaggio Vino, Surrey  (www.viaggiovino.co.uk)</t>
  </si>
  <si>
    <t>Vickbar Limited, London EC1M  (www.vickbarwines.co.uk)</t>
  </si>
  <si>
    <t>Vickery Wines, Harpenden  (www.vickerywines.co.uk)</t>
  </si>
  <si>
    <t>Vickis Wines, Surrey  (www.vickis.co.uk)</t>
  </si>
  <si>
    <t>Victor Collier, Staffordshire  (www.victorcollier.com)</t>
  </si>
  <si>
    <t>Victor Hugo, Jersey  (www.victor-hugo-wines.com)</t>
  </si>
  <si>
    <t>Videvin (07876 506 775 )</t>
  </si>
  <si>
    <t>Village Vine, Poole (www.thevillagevine.co.uk)</t>
  </si>
  <si>
    <t>Village Wine, Little Chalfont (01494 763 217)</t>
  </si>
  <si>
    <t>Village Wines, Bexley  (www.villagewines.co.uk)</t>
  </si>
  <si>
    <t>Villandry, London W1  (www.villandry.com)</t>
  </si>
  <si>
    <t>Villeneuve Wines, Borders Region  (www.villeneuvewines.com)</t>
  </si>
  <si>
    <t>Villiers Wine Imports (www.villierswineimports.com)</t>
  </si>
  <si>
    <t>Vin du Van, Kent  (www.vinduvan.co.uk)</t>
  </si>
  <si>
    <t>Vin Italiani, London SW7 3LQ (www.vini-italiani.co.uk)</t>
  </si>
  <si>
    <t>Vin Neuf, Avon  (www.vinneuf.co.uk)</t>
  </si>
  <si>
    <t>Vin Vino Direct, Leicestershire (01530 274001)</t>
  </si>
  <si>
    <t>Vinardus Wine Ltd,  London  (info@vinardus.co.uk)</t>
  </si>
  <si>
    <t>Vinatis (www.vinatis.co.uk)</t>
  </si>
  <si>
    <t>Vinbiz (www.vinbiz.co.uk)</t>
  </si>
  <si>
    <t>Vincent Gasnier Wines, Chandlers Ford  (www.vincentgasnier.co.uk)</t>
  </si>
  <si>
    <t>Vinceremos, Leeds  (www.vinceremos.co.uk)</t>
  </si>
  <si>
    <t xml:space="preserve">Vincisive - Claydon, Lechlade, Gloucestershire  (www.vincisive.co.uk) </t>
  </si>
  <si>
    <t>Vine Associates, Lymington  (www.vineassociates.org.uk)</t>
  </si>
  <si>
    <t>Vine Romance (01902 664 066)</t>
  </si>
  <si>
    <t>Vine Trade (www.vinetrade.com)</t>
  </si>
  <si>
    <t>Vine Trail, Bristol  (www.vinetrail.co.uk)</t>
  </si>
  <si>
    <t>Vinea, Liverpool  (www.vinealiverpool.co.uk)</t>
  </si>
  <si>
    <t>Vinexus, London N1  (020 7704 6313)</t>
  </si>
  <si>
    <t>Vineyard Wine Company, Worcester  (www.winehunters.co.uk)</t>
  </si>
  <si>
    <t>Vineyard Wines (www.vinealiverpool.co.uk)</t>
  </si>
  <si>
    <t>Vineyards of Sherborne  (www.vineyardsofsherborne.co.uk)</t>
  </si>
  <si>
    <t>Vineyards of the World (www.vineyardsoftheworldwineshop.co.uk)</t>
  </si>
  <si>
    <t>Vini Vivi, London NW6 (www.vinivivi.co.uk)</t>
  </si>
  <si>
    <t>Vinicon (01784 26 01 18)</t>
  </si>
  <si>
    <t>Vinifera Boutique, London EC1V (www.viniferaboutique.com)</t>
  </si>
  <si>
    <t>Vinimpo UK Limited, Surrey  (01932 827 150)</t>
  </si>
  <si>
    <t>Vinissimo, Kent (www.vinissimo.co.uk)</t>
  </si>
  <si>
    <t>Vinissimus (0870 818 8889) www.vinissimus.co.uk</t>
  </si>
  <si>
    <t>Vinites, London SW11  (020 7924 4974)</t>
  </si>
  <si>
    <t>VinNet (www.vinnet.co)</t>
  </si>
  <si>
    <t>Vino Nostro (www.vinonostro.com)</t>
  </si>
  <si>
    <t xml:space="preserve">Vino Wines, Edinburgh (0131 452 8235) www.vinowines.co.uk </t>
  </si>
  <si>
    <t>Vinoceros UK, London (www.vinoceros.com)</t>
  </si>
  <si>
    <t>Vinohrad Wines, London N11 (020 8361 2399)</t>
  </si>
  <si>
    <t>Vinology, Stratford-upon-Avon  (www.vinology.co.uk)</t>
  </si>
  <si>
    <t>Vinopolis, London  (www.vinopolis.co.uk)</t>
  </si>
  <si>
    <t>Vinos Tito, Dublin  (www.vinostito.com)</t>
  </si>
  <si>
    <t>Vinoteca, London EC1M  (www.vinoteca.co.uk)</t>
  </si>
  <si>
    <t>Vinothentic, London (www.vinothentic.com)</t>
  </si>
  <si>
    <t>Vins de Bordeaux &amp; Winos, Oldham  (www.winoswineshop.com)</t>
  </si>
  <si>
    <t>Vintage Cellars, London  (www.vintagecellars.co.uk)</t>
  </si>
  <si>
    <t>Vintage Holdings, London  (020 7582 6552)</t>
  </si>
  <si>
    <t>Vintage Marque, Herts (014442 866 592) www.vintagemarque.co.uk</t>
  </si>
  <si>
    <t>Vintage Roots, Berks  (www.vintageroots.co.uk)</t>
  </si>
  <si>
    <t>Vintage Wine and Ports (www.vintagewineandport.co.uk)</t>
  </si>
  <si>
    <t>Vintage Wine Gifts, Online (www.vintagewinegifts.co.uk)</t>
  </si>
  <si>
    <t>Vintry Classic Wines Ltd, West Sussex  (www.vintry.co.uk)</t>
  </si>
  <si>
    <t>Vinultra (www.vinultra.com/)</t>
  </si>
  <si>
    <t>Vinum, London W5  (www.vinum.co.uk)</t>
  </si>
  <si>
    <t>Virgin wines, nationwide (www.virginwines.co.uk)</t>
  </si>
  <si>
    <t>Viva Vino, Leics  (www.vivavinoqualitywines.com)</t>
  </si>
  <si>
    <t>Vivat Bacchus, London  (www.vivatbacchus.co.uk)</t>
  </si>
  <si>
    <t>Voddens Vintages, West Midlands  (www.vodvin.co.uk)</t>
  </si>
  <si>
    <t>W Hall &amp; Son, Clwyd  (01352 711 444)</t>
  </si>
  <si>
    <t xml:space="preserve">W.H Armstrong Ltd, West Sussex (01342 321478)
</t>
  </si>
  <si>
    <t>Wadebridge Wine, Cornwall (01208 812 692)</t>
  </si>
  <si>
    <t>Waitrose supermarkets (www.waitrose.com)</t>
  </si>
  <si>
    <t>Waitrose Wine Direct (www.waitrosewine.com)</t>
  </si>
  <si>
    <t>Walker &amp; Wodehouse Wines Ltd, Lincolnshire (01945 701343)</t>
  </si>
  <si>
    <t>Walker’s Wines, Nr. Shrewsbury  (01939 290 959)</t>
  </si>
  <si>
    <t>Wallaces Express, Scotland (www.wallacesexpress.com)</t>
  </si>
  <si>
    <t>Wallingford Vintners, London (0707 337 5688)</t>
  </si>
  <si>
    <t>Walter Hicks, Cornwall  (www.staustellbrewery.co.uk)</t>
  </si>
  <si>
    <t>Walton Wines, Surrey  (01737 813 333)</t>
  </si>
  <si>
    <t>Waples Wines (www.wapleswines.co.uk)</t>
  </si>
  <si>
    <t>Warehouse Wines, Preston Lancaster  (www.warehousewines.net)</t>
  </si>
  <si>
    <t>Waresley Wines, Bedfordshire  (www.waresleywine.co.uk)</t>
  </si>
  <si>
    <t>Warren Wood Wines, High Wycombe (01494 439 322)</t>
  </si>
  <si>
    <t>Waterloo Wine Co, London SE1  (www.waterloowine.co.uk)</t>
  </si>
  <si>
    <t>Wattisfield Wines, Suffolk (www.wattisfieldwines.co.uk)</t>
  </si>
  <si>
    <t>Waud Wine Club, London (www.waudwineclub.com)</t>
  </si>
  <si>
    <t>Waverley TBS, London (www.waverleytbs.co.uk)</t>
  </si>
  <si>
    <t>Way2Save Supermarket, Harlesden, London (020 8961 3057)</t>
  </si>
  <si>
    <t>We love Champagne, London SW11 (www.welovechampagne.com)</t>
  </si>
  <si>
    <t>We love fine wine, London SE1  (www.welovefinewines.com)</t>
  </si>
  <si>
    <t>Weald Wine Cellars, Kent (www.wealdwinecellars.co.uk)</t>
  </si>
  <si>
    <t>Weavers, Nottingham  (www.secure.weaverswines.com)</t>
  </si>
  <si>
    <t>Weber German &amp; Austrian Wine, London W13  (020 8932 0998)</t>
  </si>
  <si>
    <t>Weetons, Yorkshire (www.weetons.com/weetons-of-harrogate-wines)</t>
  </si>
  <si>
    <t>Welch &amp; Co Wines, Oxfordshire (www.welchandco.com)</t>
  </si>
  <si>
    <t>Wells &amp;Young, Bedford  (www.wellsandyoungs.co.uk)</t>
  </si>
  <si>
    <t>Wells Wines, Sussex  (www.wells-wines.com)</t>
  </si>
  <si>
    <t>Wellswood Wines, Torquay (www.wellswoodwines.co.uk)</t>
  </si>
  <si>
    <t>WeLoveFineWines, Kent  (www.WeloveFineWines.com)</t>
  </si>
  <si>
    <t>Welsh Wine Company, Swanswa (01656 661 010)</t>
  </si>
  <si>
    <t>Welshpool Wine Company, Powys  (01938 553 243)</t>
  </si>
  <si>
    <t>Wentworth Vintners, Sheffield (01226 762 254)</t>
  </si>
  <si>
    <t>Wessex Wines, Dorset (01308 427177 )</t>
  </si>
  <si>
    <t>West End Wine Company, Staffordshire  (www.westend-wine.co.uk)</t>
  </si>
  <si>
    <t>West Mount Wine, Huddersfield  (www.westmountwine.co.uk)</t>
  </si>
  <si>
    <t>Whalley Wine Shop, Clitheroe, Lancashire (01254 822 581/www.thewhalleywineshop.com)</t>
  </si>
  <si>
    <t>Wheeler Cellars, Essex (www.thewinecompany.co.uk)</t>
  </si>
  <si>
    <t>Whirly Wine, London SE5  (www.whirlywine.co.uk)</t>
  </si>
  <si>
    <t>Whisky Exchange, London (www.thewhiskyexchange.com )</t>
  </si>
  <si>
    <t>Whistle Wines, Exeter (www.whistlewines.com)</t>
  </si>
  <si>
    <t>White Vin Man, Sissinghurst  (www.liquidpleasure.co.uk)</t>
  </si>
  <si>
    <t>Whitebridge Wines, Staffs  (www.whitebridgewines.co.uk)</t>
  </si>
  <si>
    <t>Whitehall Food Halls, Wilts  (www.whitehallgardencentre.co.uk)</t>
  </si>
  <si>
    <t>Whites Fine Food and Wine, Neward (www.whitesfinefood.co.uk)</t>
  </si>
  <si>
    <t>Whittaker Wines, Stockport, Cheshire (01625 576016)</t>
  </si>
  <si>
    <t>Whittalls Wines, West Midlands  (www.efb.co.uk)</t>
  </si>
  <si>
    <t>Whole Foods Market, London (www.wholefoodsmarket.com)</t>
  </si>
  <si>
    <t xml:space="preserve">Wiland Wines, Leicester ( 0116-236 3479)
</t>
  </si>
  <si>
    <t>Wildflower Wines, West Lothian (www.wildflowerwines.co.uk)</t>
  </si>
  <si>
    <t>Wilkinson Vintners, London NW1  (www.wilkinsonvintners.com)</t>
  </si>
  <si>
    <t>Wilks &amp; Co. Wine Merchants, Essex  (www.wilkswines.com)</t>
  </si>
  <si>
    <t>William Baber Wines, Bath  (www.tastingroom.co.uk)</t>
  </si>
  <si>
    <t>William Mason Fine Wines, Norwich (01953 850 888/www.williammasonfinewines.co.uk)</t>
  </si>
  <si>
    <t>William Morton, Glasgow  (0141 649 9881)</t>
  </si>
  <si>
    <t>Williams McKenna, Shrewsbury  (www.williamsmckennawines.co.uk)</t>
  </si>
  <si>
    <t>Willoughby’s Wine Warehouse, Manchester  (www.wordforwine.co.uk)</t>
  </si>
  <si>
    <t>Willow Wine Company, Canterbury (01227 765 051)</t>
  </si>
  <si>
    <t>Willraynes, Worcestershire  (www.willrayneswines.co.uk)</t>
  </si>
  <si>
    <t>wills-burgundy, Dorset (www.wills-burgundy.com)</t>
  </si>
  <si>
    <t>Wiloughbys, Manchester  (www.wordforwine.co.uk)</t>
  </si>
  <si>
    <t>Wimbledon Wine Cellars, London SW19  (www.wimbledonwinecellar.com)</t>
  </si>
  <si>
    <t>Winchcombe Wines, Gloucestershire  (01242 604 313)</t>
  </si>
  <si>
    <t>Windermere Wine Stores, Cumbria  (www.maltlounge.co.uk)</t>
  </si>
  <si>
    <t>Wine &amp; Co (www.wineandco.com)</t>
  </si>
  <si>
    <t>Wine &amp; The Vine, Herts  (www.morewineplease.co.uk)</t>
  </si>
  <si>
    <t>Wine 2 Dine 4, West Midlands  (www.wine2dine4.co.uk)</t>
  </si>
  <si>
    <t>Wine 2 Lay Down (www.wine2laydown.com)</t>
  </si>
  <si>
    <t>Wine 360 , London (www.wine-360.com)</t>
  </si>
  <si>
    <t>Wine Array, N Yorks  (www.winearray.co.uk)</t>
  </si>
  <si>
    <t>Wine Bargains of Holborn, London EC1  (020 7404 9625)</t>
  </si>
  <si>
    <t>Wine Bargains of Islington (020 7359 3386)</t>
  </si>
  <si>
    <t>Wine Bear , London (www.winebear.com)</t>
  </si>
  <si>
    <t>Wine Biz , Kent (01622 206 442)</t>
  </si>
  <si>
    <t>Wine Buddy , Cheshire  (www.wine-buddy.com)</t>
  </si>
  <si>
    <t>Wine Cave (www.angelhetton.co.uk)</t>
  </si>
  <si>
    <t>Wine Chambers, Tyne &amp; Wear (www.thewinechambers.co.uk)</t>
  </si>
  <si>
    <t>Wine Circle, Surrey  (www.winecircle.co.uk)</t>
  </si>
  <si>
    <t>Wine Cru (www.thewinecru.com)</t>
  </si>
  <si>
    <t>Wine Dancer, Cheshire  (www.winedancer.com)</t>
  </si>
  <si>
    <t>Wine Depot, London EC3 (020 7626 5837)</t>
  </si>
  <si>
    <t>Wine Discoveries, East Sussex (www.winediscoveries.co.uk)</t>
  </si>
  <si>
    <t>Wine Equals Friends, Richmond (0208 948 4067)</t>
  </si>
  <si>
    <t>Wine Etcetera, Sussex  (www.wine-etcetera.com)</t>
  </si>
  <si>
    <t>Wine Importers, Edinburgh  (www.wine-importers.net)</t>
  </si>
  <si>
    <t>Wine in Cornwall, Cornwall  (www.wineincornwall.co.uk)</t>
  </si>
  <si>
    <t>Wine Invest, London (www.wine-invest.co.uk)</t>
  </si>
  <si>
    <t>Wine Library, London EC3  (www.winelibrary.co.uk)</t>
  </si>
  <si>
    <t>Wine Lips Ltd, London (07574 516 143)</t>
  </si>
  <si>
    <t>Wine Networks, London  (www.wine-networks.com)</t>
  </si>
  <si>
    <t>Wine of Course, London (020 8347 9006)</t>
  </si>
  <si>
    <t>Wine Pantry (www.winepantry.co.uk)</t>
  </si>
  <si>
    <t>Wine Poole, Warwick (www.winepoole.co.uk)</t>
  </si>
  <si>
    <t>Wine Rack, branches  (www.winerack.co.uk)</t>
  </si>
  <si>
    <t>Wine Raks, Aberdeen  (www.wineraks.com)</t>
  </si>
  <si>
    <t>Wine Routes, Pershore (01738 840 494)</t>
  </si>
  <si>
    <t>Wine Schoppen, Chesterfield  (www.wineschoppen.co.uk)</t>
  </si>
  <si>
    <t>Wine Select (01403 752 035/(www.winesselect.co.uk)</t>
  </si>
  <si>
    <t>Wine Service, Surrey  (01342 837 333)</t>
  </si>
  <si>
    <t>Wine Shop UK (www.thewineshopuk.com)</t>
  </si>
  <si>
    <t>Wine Source (www.wine-source.com)</t>
  </si>
  <si>
    <t>Wine Story, London  (www.winestory.co.uk)</t>
  </si>
  <si>
    <t>Wine Studio, London (www.wine-studio.co.uk)</t>
  </si>
  <si>
    <t>Wine Supply Company, Somerset  (www.winesupplycompany.co.uk)</t>
  </si>
  <si>
    <t>Wine Therapy, Isle of Wight (www.winetherapy.co.uk)</t>
  </si>
  <si>
    <t>Wine Time, Lancashire  (www.winetimewines.co.uk)</t>
  </si>
  <si>
    <t>Wine To Dine, West Byfleet (01932 345 176)</t>
  </si>
  <si>
    <t>Wine Treasury, London SW8  (www.winetreasury.com)</t>
  </si>
  <si>
    <t>Wine Unearthed, Cheshire  (www.wineunearthed.co.uk)</t>
  </si>
  <si>
    <t>Wine Utopia, Southhampton (01962 706666)</t>
  </si>
  <si>
    <t>Wine World London, SW11 1TD - 0203 174 0642 (http://www.wineworldlondon.com/)</t>
  </si>
  <si>
    <t>Wine World of Cornwall, Cornwall (www.wineworldofcornwall.com)</t>
  </si>
  <si>
    <t>Wine World, Herts  (01727 830 322)</t>
  </si>
  <si>
    <t>Wine.is, London (www.wineis.co.uk)</t>
  </si>
  <si>
    <t>Wineaux, Online (www.wineaux.co.uk)</t>
  </si>
  <si>
    <t>Winebuffs, Warrington  (www.wine-buffs.com)</t>
  </si>
  <si>
    <t>Winecellars of London, London (www.enodria.co.uk)</t>
  </si>
  <si>
    <t>Wineconnect (www.wineconnect.co.uk)</t>
  </si>
  <si>
    <t>Wined Up Here, Surrey (www.wineduphere.co.uk)</t>
  </si>
  <si>
    <t>Winedirect, Sussex  (www.winedirect.co.uk)</t>
  </si>
  <si>
    <t>Winedown, Cornwall (www.winedown.co.uk)</t>
  </si>
  <si>
    <t>Winedrop.co.uk  (www.winedrop.co.uk)</t>
  </si>
  <si>
    <t>Wine-encore.com ( www.wine-encore.com)</t>
  </si>
  <si>
    <t>Winefantastic, Colchester  (www.winefantastic.co.uk)</t>
  </si>
  <si>
    <t>Winegrowers Direct Ltd, Cambs  (01954 230176)</t>
  </si>
  <si>
    <t>Winehaus, Leicester (www.germanwinestore.co.uk)</t>
  </si>
  <si>
    <t>Winehound, Surrey (www.winehound.co.uk)</t>
  </si>
  <si>
    <t>Wineman Ltd. Berkshire (www.wine-man.com)</t>
  </si>
  <si>
    <t>Winepress Wine Agencies, Glos.  (www.winepresswine.com)</t>
  </si>
  <si>
    <t>Winery Classic  (01483 797 299)</t>
  </si>
  <si>
    <t>Wines &amp; Roses, Cardiff (029 2022 5835/www.wineandroses.biz</t>
  </si>
  <si>
    <t>Wines for You, Surrey  (www.winesforu.co.uk)</t>
  </si>
  <si>
    <t>Wines from Portugal (www.winefromportugal.com)</t>
  </si>
  <si>
    <t>Wines Naturally (www.winesnaturally.co.uk)</t>
  </si>
  <si>
    <t>Wines of Cleobury, Worcestershire (01299 271 132)</t>
  </si>
  <si>
    <t>Wines of Distinction, London  (www.wines-of-distinction.co.uk)</t>
  </si>
  <si>
    <t>Wines of Interest, Suffolk  (01473 215752 )</t>
  </si>
  <si>
    <t>Wines of Quality, Oxfordshire (www.winesofquality.co.uk)</t>
  </si>
  <si>
    <t>Wines of the World, London  (www.winesoftheworld.co.uk)</t>
  </si>
  <si>
    <t>Wines Unfurled, Bucks  (www.winesunfurled.co.uk)</t>
  </si>
  <si>
    <t>Winescape, Hampshire (www.winescape.co.uk)</t>
  </si>
  <si>
    <t>Wineshak (01329 836 990)</t>
  </si>
  <si>
    <t>Wineshare (01329 836201)</t>
  </si>
  <si>
    <t>Winestore.co.uk, Scotland (www.winestore.co.uk )</t>
  </si>
  <si>
    <t>WinesUlike (www.winesulike.co.uk)</t>
  </si>
  <si>
    <t>Winetraders, Oxfordshire (www.winetraders.eu)</t>
  </si>
  <si>
    <t>Winez, London EC2  (www.winez.eu)</t>
  </si>
  <si>
    <t>Winos, Oldham  (www.winoswineshop.com)</t>
  </si>
  <si>
    <t>Witley Wines, Surrey  (01428 682 179)</t>
  </si>
  <si>
    <t>Wm Addison, Shropshire  (www.addisonwines.com)</t>
  </si>
  <si>
    <t>Woffenden Wines, Lancs (www.capewines-bolton.co.uk)</t>
  </si>
  <si>
    <t>Woodbridge Wine Co Ltd, Suffolk (01394 388446)</t>
  </si>
  <si>
    <t>Wooden Wine Box Company, Kent  (www.woodenwinebox.co.uk)</t>
  </si>
  <si>
    <t>Woodhouse Wines, Inverbervie  (01561 361 800)</t>
  </si>
  <si>
    <t>Woodland Wine (www.woodlandwine.co.uk)</t>
  </si>
  <si>
    <t>Woods Wines, Oxon  (www.woodswines.co.uk)</t>
  </si>
  <si>
    <t>Woodwinters, Bridge of Allan  (www.woodwinters.com)</t>
  </si>
  <si>
    <t>Woody Nook Wines, UK Limited  (www.woodynookatwoodcote.co.uk)</t>
  </si>
  <si>
    <t>Worcester Wine  (www.theworcesterwinecompany.co.uk)</t>
  </si>
  <si>
    <t>World Duty Free, Surrey (www.worlddutyfree.com)</t>
  </si>
  <si>
    <t>World of Wines, W Sussex  (www.oldforgewinecellar.co.uk)</t>
  </si>
  <si>
    <t>World Wine Agencies, Bath (www.worldwineagencies.com)</t>
  </si>
  <si>
    <t>World Wine Consultants, London (www.worldwineconsultants.com)</t>
  </si>
  <si>
    <t>World Wine Exchange, London  (020 7692 2020)</t>
  </si>
  <si>
    <t>World Wine Web, Cheshire  (www.worldwineweb.co.uk)</t>
  </si>
  <si>
    <t>World Wines 4U, Cheshire  (www.worldwines4u.com)</t>
  </si>
  <si>
    <t>World Wines Online (www.buywineonline.co.uk)</t>
  </si>
  <si>
    <t>Worsley Wines, Essex  (www.worsleywines.co.uk)</t>
  </si>
  <si>
    <t>Worth Brothers, Lichfield  (www.worthbrothers.co.uk)</t>
  </si>
  <si>
    <t>WOW Wines (www.wowwines.co.uk/01483 489 144)</t>
  </si>
  <si>
    <t>Wright Wine Co, N Yorks  (www.wineandwhisky.co.uk)</t>
  </si>
  <si>
    <t>Wrights of Horwich, Lancs  (01204 697 805)</t>
  </si>
  <si>
    <t>Wrights, Farnham (01252 715 749)</t>
  </si>
  <si>
    <t>Wrightson &amp; Co, N Yorks  (www.wrightsonwines.co.uk)</t>
  </si>
  <si>
    <t>Wychwood Wines, Surrey  (www.wychwoodwine.co.uk)</t>
  </si>
  <si>
    <t>Yamas Wines, Herts (www.yamaswines.co.uk)</t>
  </si>
  <si>
    <t>Yapp Brothers, Wilts  (www.yapp.co.uk)</t>
  </si>
  <si>
    <t>Ye Olde Bottoms Up (020 8774 9394)</t>
  </si>
  <si>
    <t>Yeo &amp; Co (02089 6228 45)</t>
  </si>
  <si>
    <t>Yodeska Ltd, Northampton  (01604 675 500)</t>
  </si>
  <si>
    <t>York Beer &amp; Wine Shop, York  (www.yorkbeerandwineshop.co.uk)</t>
  </si>
  <si>
    <t>York Wines, York  (www.yorkwines.co.uk)</t>
  </si>
  <si>
    <t>Yorkshire Vintners (01765 601 701/www.yorkshirevintners.co.uk</t>
  </si>
  <si>
    <t>Yorkshire Wine Company, Doncaster  (www.yorkshirewinecompany.co.uk)</t>
  </si>
  <si>
    <t>Your Favourite Wines (www.yourfavouritewines.com)</t>
  </si>
  <si>
    <t>Z&amp;B Vintners, Kent  (www.zandbvintners.co.uk)</t>
  </si>
  <si>
    <t>Zelas, London (www.zelas.co.uk)</t>
  </si>
  <si>
    <t>Zonin UK, London (www.zoninuk.com)</t>
  </si>
  <si>
    <t>USStockists</t>
  </si>
  <si>
    <t>1300 Liquors, Lowell, MA (001 978 454 4340)</t>
  </si>
  <si>
    <t>55 Degrees, St Helena, San Francisco, CA (www.fiftyfivedegrees.com)</t>
  </si>
  <si>
    <t>57 Main Street Wines, Garden City, NY (www.57mainstreet.com)</t>
  </si>
  <si>
    <t>67 Wine &amp; Spirits, New York, NY (www.67wine.com)</t>
  </si>
  <si>
    <t>A French Paradox Inc, Huntington Beach, CA (001 714 897 8212)</t>
  </si>
  <si>
    <t>A&amp;B Imports, Seattle, WA (001 206 332 1995)</t>
  </si>
  <si>
    <t>ABC Fine Wines &amp; Spirits, Orlando, FL (www.abcfinewineandspirits.com)</t>
  </si>
  <si>
    <t>Acker Merrall &amp; Condit, New York, NY (www.ackerwines.com)</t>
  </si>
  <si>
    <t>Admiral Wine Merchants, Cedar Grove, NJ (001 973 371 2211)</t>
  </si>
  <si>
    <t>Admiralty Beverage, Portland, OR (001 503 289 9600)</t>
  </si>
  <si>
    <t>Adventures in Wine, Daly City, CA (001 415 467 0130)</t>
  </si>
  <si>
    <t>Agrelo Imports - MHW Ltd, Manhasset NY (www.agreloimports.com)</t>
  </si>
  <si>
    <t>Aidil Wines &amp; Liquors, Newark, NJ (001 973 642 004)</t>
  </si>
  <si>
    <t>AIG Wines &amp; Spirits, Sag Harbour, NY (www.aigwines.com)</t>
  </si>
  <si>
    <t>AIS Classic Imports, Miami, FL (www.aisclassic.com)</t>
  </si>
  <si>
    <t>Alain Blanchon Selection, Phoenixville, PA (001 267 474 6629)</t>
  </si>
  <si>
    <t>Alegri Wine Shop, Gresham, OR (001 503 465 1841)</t>
  </si>
  <si>
    <t>Aleph Wine Corp, Columbia, SC (www.alephwines.com)</t>
  </si>
  <si>
    <t>Alexander's Wine Spirits,  Dorchester, MA (001 617 436 3815)</t>
  </si>
  <si>
    <t>All Star Wine &amp; Spirit, Latham, NY (/www.allstarwine.com)</t>
  </si>
  <si>
    <t>Allied Beverage, Mount Laurel, NJ (001 800 313 6767)</t>
  </si>
  <si>
    <t>Allied Importers USA Ltd, Long Island City, NY (001 718 472 1155)</t>
  </si>
  <si>
    <t>Alpine Wine &amp; Spirits, Vail, Colorado (001 970 479 8116)</t>
  </si>
  <si>
    <t>Amazing Grapes, Rancho Santa Margarita, CA (www.amazinggrapeswinestore.com)</t>
  </si>
  <si>
    <t>America Beverage Group, Petaluma, CA (www.americanbeveragegroup.com)</t>
  </si>
  <si>
    <t>American Estates Wines, nationwide (www.eamericanestates.com)</t>
  </si>
  <si>
    <t>Amerikus Importers Corp,  New York, NY (www.greekwinemakers.com)</t>
  </si>
  <si>
    <t>Angelini Wine Centrebrook, CT (001 860 767 9465)</t>
  </si>
  <si>
    <t>Angels Share, New York, NY (001 516 429 9212)</t>
  </si>
  <si>
    <t>Ansonia Wines, Washington, WA (www.ansoniawines.com)</t>
  </si>
  <si>
    <t>AOC Fine Wines, New York, NY (001 203 869 8535)</t>
  </si>
  <si>
    <t>Apollo Fine Spirits, West Hempstead, NY (001 516 564 5600)</t>
  </si>
  <si>
    <t>Arrowine, Arlington, VA (www.arrowine.com)</t>
  </si>
  <si>
    <t>Artisan Vineyards, St. Paul, MN (www.artisanvineyards.com)</t>
  </si>
  <si>
    <t>Artisan Wines, Norwalk, CT (001 203 866 4552)</t>
  </si>
  <si>
    <t>Ascent Wines, Tampa, FL (+1.727.424.1565)</t>
  </si>
  <si>
    <t>Astor Wines &amp; Spirits, New York, NY (001 212 674 7500)</t>
  </si>
  <si>
    <t>Athena Importing Company, Astoria, NY (001 917 834 476)</t>
  </si>
  <si>
    <t>Athenee Importers &amp; Distributors, Hempstead, NY (001 516 505 4800)</t>
  </si>
  <si>
    <t>Atherton Wine Imports, Manlo Park, CA (www.awiwine.com)</t>
  </si>
  <si>
    <t>Atlanta Improvement Company, Atlanta, GA (001 303 245 301)</t>
  </si>
  <si>
    <t>Atlas Imports, Chicago, IL (www.atlas-imports.com)</t>
  </si>
  <si>
    <t>Australian Premium Wine Collection, nationwide (001 800 485 5753)</t>
  </si>
  <si>
    <t>AV Imports, Baltimore, MD (www.avimports.com)</t>
  </si>
  <si>
    <t>Aventine Hill, Stratford, CT (www.aventinehillwines.com)</t>
  </si>
  <si>
    <t>Avinya Distributors, Orlando, FL (001 321 251 7023)</t>
  </si>
  <si>
    <t>AZ Wine,  Scottsdale, AZ (www.azwineco.com)</t>
  </si>
  <si>
    <t>B-21 Fine Wine &amp; Spirits, Tarpon Springs, FL (www.b-21.com)</t>
  </si>
  <si>
    <t>Bacchanal Wine Imports, Port Chester, NY (www.bacchanalwines.com)</t>
  </si>
  <si>
    <t>Bacchus Importers, Baltimore, MD (001 410 633 0400)</t>
  </si>
  <si>
    <t>Bacco Wine and Spirit, Lancaster, PA (www.baccowineandspirit.com)</t>
  </si>
  <si>
    <t>Back Bay Wine &amp; Spirits Inc, Allston, MA (001 617 734 7700)</t>
  </si>
  <si>
    <t>Bairid Wine Company, Tampa, FL (001 813 242 4247)</t>
  </si>
  <si>
    <t>Balearic Beverage Distributors, Lorton, VA (001 703 550 3993)</t>
  </si>
  <si>
    <t>Ball Square Liquors, Somerville, MA (www.ballsquarefinewines.com)</t>
  </si>
  <si>
    <t>Banfi Vintners, New York, NY (001 516 626 9200)</t>
  </si>
  <si>
    <t>Banks Channel LLC, Winston Salem, NC (/www.bankschannelusa.com)</t>
  </si>
  <si>
    <t>Banville &amp; Jones Wine Merchants, New York, NY (www.banvilleandjoneswinemerchants.com)</t>
  </si>
  <si>
    <t>Bargain Spot Liquors, Medford, MA (001 781 3951962)</t>
  </si>
  <si>
    <t>Barnum Wines, Stratford, CT (www.barnumwinesonline.com)</t>
  </si>
  <si>
    <t>Baron François Ltd, New York, NY (001 212 924 1414)</t>
  </si>
  <si>
    <t>Baroness Wines, Denver, CO (001 303 934 1300)</t>
  </si>
  <si>
    <t>Bartolomeo Pio Inc, Fort Washington, PA (001 215 641 1600)</t>
  </si>
  <si>
    <t>Basque Country Imports, Boise, ID (001208 343 5308)</t>
  </si>
  <si>
    <t>Bassetts Market, Bellevue, OH (http://bassettsmarket.com)</t>
  </si>
  <si>
    <t>Bay State Liquor Mart, Massachusetts, MA (001 508 564 6505)</t>
  </si>
  <si>
    <t>Bayfield Import, New York, NY (001 718 691 910)</t>
  </si>
  <si>
    <t xml:space="preserve">Bayon Imports, New Orleans, LA (001 504 482 0696) </t>
  </si>
  <si>
    <t>Baystate Wine &amp; Spirits, Avon, MA (www.baystatewine.com)</t>
  </si>
  <si>
    <t>Beaucanon Estate, Napa, CA (www.beaucanonestate.com)</t>
  </si>
  <si>
    <t>Beaune Imports, Berkeley, CA (001 510 559 1040)</t>
  </si>
  <si>
    <t>Bedford Wines, New York, NY (001 914 833 2725)</t>
  </si>
  <si>
    <t>Bell Brands USA, Miami, FL (001 786 539 4893)</t>
  </si>
  <si>
    <t>Belle Vallée Cellars, Corvallis, OR (www.bellevallee.com)</t>
  </si>
  <si>
    <t>Belvino LLC, Cleveland, OH (http://belvino.com/)</t>
  </si>
  <si>
    <t>Bend Import, Denver, CO (001 303 803 6938)</t>
  </si>
  <si>
    <t>Beringer Vineyards, Napa, CA (www.beringer.com)</t>
  </si>
  <si>
    <t>Best Valley Wines, Hingham, MA (001 617 510 6519)</t>
  </si>
  <si>
    <t>Beverage &amp; More, nationwide (www.bevmo.com)</t>
  </si>
  <si>
    <t>Biagio Cru Imports, New York, NY (001 516 229 4344)</t>
  </si>
  <si>
    <t>Bianco Rosso Import, Seattle, WA (001 206 781 0702)</t>
  </si>
  <si>
    <t>Big B Liquors, Bryans Road, MD (www.bigbliquors.com)</t>
  </si>
  <si>
    <t>Big Jims Liquor Store, Avon, MA (001508 559 7788)</t>
  </si>
  <si>
    <t>Bill Meyer, Berkeley, CA (001 510 549 2444)</t>
  </si>
  <si>
    <t>Billington Imports, Springfield, VA (001 703 455 4700)</t>
  </si>
  <si>
    <t>Binny's Beverage Depot, Chicago IL (001 888 942 9463)</t>
  </si>
  <si>
    <t>Blavod Extreme Spirits, Franklin, TN (001 615 771 9111)</t>
  </si>
  <si>
    <t>Blue Coast International, New York, NY (001 917 545 3267)</t>
  </si>
  <si>
    <t>Blue Danube Wine Company, Los Altos, CA (001 650 941 4699)</t>
  </si>
  <si>
    <t>Bluewater Wine Company, Warwick, RI (001 401 739 7744)</t>
  </si>
  <si>
    <t>Bock Vines &amp; Wines, San Francisco, CA (001 415 710 7438)</t>
  </si>
  <si>
    <t>Bodegas Riojanas USA Corporation, Rutherford, NJ (001 201 401 5636)</t>
  </si>
  <si>
    <t>Boisset America, St. Helena, CA (001 800 878 1123)</t>
  </si>
  <si>
    <t>Bonhomie Wine Imports, South Orange, NJ (www.bonhomiewine.com)</t>
  </si>
  <si>
    <t>Bonino Selections, Glenwood Springs, CO (001 970 274 6971)</t>
  </si>
  <si>
    <t>Bourgeois Family Selections, Asheville, NC (001 704 837 2441)</t>
  </si>
  <si>
    <t>Boutique Vineyards LLC, Annapolis, MD (001 410 268 5858)</t>
  </si>
  <si>
    <t>Boutique Wine Selecion, Philadelphia, PA (001 914 954 6583)</t>
  </si>
  <si>
    <t>Bradley Allen Imports, New York, NY (http://bradleyalanimports.com)</t>
  </si>
  <si>
    <t>Breese East End Liquors, Breese, IL (001 618 526 4869)</t>
  </si>
  <si>
    <t>Broadbent Selections, San Francisco, CA (001 415 931 1725)</t>
  </si>
  <si>
    <t>Brown Derby International Wine Center, Springfield, MO (www.brownderby.com)</t>
  </si>
  <si>
    <t>Brown Forman, Louisville, KY (001 502 774 7383)</t>
  </si>
  <si>
    <t>Brown Jug,  Anchorage, Alaska (001 907 563 3286)</t>
  </si>
  <si>
    <t>Burgundy Wine Company, New York, NY (001 212 691 9092)</t>
  </si>
  <si>
    <t>Cabernet Corporation, Novato, CA (www.cabernetcorp.com)</t>
  </si>
  <si>
    <t>Cadet Importers Ltd, Yonkers, NY (001 914 961 2763)</t>
  </si>
  <si>
    <t>Caffo Beverage Inc, Little Ferry, NJ (001 201 229 1500)</t>
  </si>
  <si>
    <t>Calipari Imports, Saint Petersburg, FL (001 727 742 5415)</t>
  </si>
  <si>
    <t>Calvert Woodley, Washington, WA (001 202 966 0446)</t>
  </si>
  <si>
    <t>Campus Fine Wines, Providence, RI (001 401 621 9650)</t>
  </si>
  <si>
    <t>Campus Wine Cellar, Kemt, OH (001 330 673 1589)</t>
  </si>
  <si>
    <t>Canopy Bottle &amp; Gourmet Shop, Brighton, MI (001 810 227 7300)</t>
  </si>
  <si>
    <t>Cape Ardor South African Wines, San Francisco, CA (www.cape-ardor.com)</t>
  </si>
  <si>
    <t>Cape Classic, New York, NY (001 212 686 1304)</t>
  </si>
  <si>
    <t>Cape of Good Hope Wine Company, Scottsdale, AZ (www.goodhopewineco.com)</t>
  </si>
  <si>
    <t>Cape Verdean Liquors, Dorchester, MA (001 617 436 0845)</t>
  </si>
  <si>
    <t>Caravelle Wine Selections Ltd, Avon, CT (001 860 409 9119)</t>
  </si>
  <si>
    <t>Carbe LLC, Dania Beach, FL (001 954 921 8024)</t>
  </si>
  <si>
    <t>Carolina Wine Brands USA, nationwide (001 843 805 5828)</t>
  </si>
  <si>
    <t>Carolina Wine Co, Raleigh, NC (001 888 317 4499)</t>
  </si>
  <si>
    <t>Carver Square Wine &amp; Spirits, Carver, MA (001 508 866 7727)</t>
  </si>
  <si>
    <t>Casa Bruno LLC, Portland, OR (001 503 235 7429)</t>
  </si>
  <si>
    <t>Casa Oliveira, New York, NY (001 212 929 0760)</t>
  </si>
  <si>
    <t>Casa Ventura Imports Inc, Bellingham, WA (001 360 303 1760)</t>
  </si>
  <si>
    <t>Casa Vinicola Zonin USA, Charlottesville, VA (www.zoninusa.com )</t>
  </si>
  <si>
    <t>Cascade Trade, Seattle, WA (001 206 223 0410)</t>
  </si>
  <si>
    <t>Castello di Neive, Manhasset, NY (001 508 757 6204)</t>
  </si>
  <si>
    <t>Cavatappi Distribution, Seattle, WA (001 206 282 5226)</t>
  </si>
  <si>
    <t>Cellar Door Selections, Westminster, MD (www.cellardoorselections.com)</t>
  </si>
  <si>
    <t>Cellar’s Edge, Wayne, PA (001 610 450 4448)</t>
  </si>
  <si>
    <t>Cellars International Inc, San Marcos, CA (001 760 566 0499)</t>
  </si>
  <si>
    <t>Centerra Wine Company, New York, NY (001 888 659 7900)</t>
  </si>
  <si>
    <t>Ceres Street Wine Merchants, Portsmouth, NH (www.cereswine.com)</t>
  </si>
  <si>
    <t>Chadderdon Selections, New York, NY (001 212 757 8185)</t>
  </si>
  <si>
    <t>Chambers &amp; Chambers, San Francisco, CA (001 415 642 5500)</t>
  </si>
  <si>
    <t>Charles Neal Selections, San Francisco, CA (001 800 403 7824)</t>
  </si>
  <si>
    <t>Chartrand Imports, Rockland, ME (www.chartrandimports.com)</t>
  </si>
  <si>
    <t>Château Saint Martin, Bellevue, WA (001 425 785 6811)</t>
  </si>
  <si>
    <t>Chateaulin Wine Shoppe, Ashland, OR (www.chateaulin.com)</t>
  </si>
  <si>
    <t>Chatham Imports Inc, New York, NY (www.chathamimports.com)</t>
  </si>
  <si>
    <t>Chez Suze Imports, Boulder, CO (001 303 494 5032)</t>
  </si>
  <si>
    <t>Chicago Wine Merchants, Chicago, IL (001 773 890 819)</t>
  </si>
  <si>
    <t>CHL International Trading Inc, Charlotte, NC (001 704 329 0006)</t>
  </si>
  <si>
    <t>Chrissa Imports, San Fransisco, CA (001 650 877 8460)</t>
  </si>
  <si>
    <t>Circle Liquors, Middleboro, MA (001 508 947 8803)</t>
  </si>
  <si>
    <t>Citadel Trading Co, New York, NY (001 212 245 2844)</t>
  </si>
  <si>
    <t>CIV USA, Sacramento, CA (001 800 669 1972)</t>
  </si>
  <si>
    <t>Classic Wine Imports, Norwood, MA (www.classicwineimports.com)</t>
  </si>
  <si>
    <t>Classic Wines, Stamford, CT (001 203 975 2522)</t>
  </si>
  <si>
    <t>Classical Wines, Washington, WA (001 206 297 6713)</t>
  </si>
  <si>
    <t>Click Wine Group, Seattle, WA (www.clickwinegroup.com)</t>
  </si>
  <si>
    <t>Clicquot US, New York, NY (001 212 888 7575)</t>
  </si>
  <si>
    <t>Clyde Thomas, New York, NY (001 212 343 9100)</t>
  </si>
  <si>
    <t>Cocetti Wines, Santa Rosa, CA (001 303 773 2408)</t>
  </si>
  <si>
    <t>Cognac One, New York, NY (www.cognac-one.com)</t>
  </si>
  <si>
    <t>Coit Liquors, San Francisco, CA (001 415 986 4036)</t>
  </si>
  <si>
    <t>Colasantis Produce &amp; Plants, Highland, MI (001 248 887 0012)</t>
  </si>
  <si>
    <t>Colline D'Italia, Mukilteo, WA (collineditalia.com)</t>
  </si>
  <si>
    <t>Collins Fine Foods, Van Wert, OH (001 419 238 0079)</t>
  </si>
  <si>
    <t>Colonial Spirits of Stow, Stow, MA (001 978 897 2303)</t>
  </si>
  <si>
    <t>Colonial Wine &amp; Beverage, Chesterland, OH (001 440 729 7303)</t>
  </si>
  <si>
    <t>Commonwealth Wines &amp; Spirits, Norwood, MA (www.commwine.com)</t>
  </si>
  <si>
    <t>Compass Wine Group, Raleigh, NC (www.compasswinegroup.com)</t>
  </si>
  <si>
    <t>Confluence Wine Importers, Newport Beach, CA (001 949 631 6456)</t>
  </si>
  <si>
    <t>Connecticut Distributors, Inc, Stratford, CT (001 203 377 1440)</t>
  </si>
  <si>
    <t>Conquest Beverage Group, New Orleans, LA (001 281 369 7567)</t>
  </si>
  <si>
    <t>Constantine Wines, Columbia, MD (001 410 309 9463)</t>
  </si>
  <si>
    <t>Continental Divide Wine, Denver, CO (001 303 238 0535)</t>
  </si>
  <si>
    <t>Cordon Selection Seattle, WA (001 206 264 9594)</t>
  </si>
  <si>
    <t>Corky Cellars, Des Moines, WA (001 206 824 9462)</t>
  </si>
  <si>
    <t>Country Vintner, Ashland, VA (001 804 359 6036)</t>
  </si>
  <si>
    <t>Cranbrook Liquors Inc, Cockeysville, MD (www.cranbrookliquors.com)</t>
  </si>
  <si>
    <t>Crossroads Wine &amp; Spirits, New York, NY (001 212 924 3060)</t>
  </si>
  <si>
    <t>Cynthia Hurley Wine Imports, West Newton, MA (www.cynthiahurley.com)</t>
  </si>
  <si>
    <t>D.B. Wine Selection Inc, Framingham, MA (001 508 405 1868)</t>
  </si>
  <si>
    <t>Dalla Terra Napa, Napa, CA (001 707 259 5405)</t>
  </si>
  <si>
    <t>Dana Wine &amp; Spirits, Miami, FL (001 305 408 9013)</t>
  </si>
  <si>
    <t>Daniel Johnes Wines, New York, NY (001 212 625 2505)</t>
  </si>
  <si>
    <t>D'Aquino Italian Importing Co, nationwide (001 626 359 1988)</t>
  </si>
  <si>
    <t>David Bowler Wine, New York, NY (001 212 807 1680)</t>
  </si>
  <si>
    <t>David Headrick, Asheville, NC (www.jondavidwine.com)</t>
  </si>
  <si>
    <t>David Milligan, New York, NY (001 212 319 1875)</t>
  </si>
  <si>
    <t>David Vincent Selection, Union, NJ (001 908 687 0656)</t>
  </si>
  <si>
    <t>De Bortoli Wines, Hoboken, NJ (001 201 714 9700)</t>
  </si>
  <si>
    <t>De Santis Selection Imports, nationwide (www.dsimports.net)</t>
  </si>
  <si>
    <t>Dean &amp; Deluca, St Helena, CA (001 707 967 9980)</t>
  </si>
  <si>
    <t>Dee Vine Wines, San Francisco, CA (www.dvw.com)</t>
  </si>
  <si>
    <t>Demontoux Fine Wines LLC, New York, NY (001 646 784 2616)</t>
  </si>
  <si>
    <t>Diageo Chateau &amp; Estate Wines, Napa, CA (001 707 967 5226)</t>
  </si>
  <si>
    <t>Diamond Imports Inc, Chicago, IL (001 773 549 6211)</t>
  </si>
  <si>
    <t>Diane Harder Wine Marketing, Redondo Beach, CA (www.dchwm.com)</t>
  </si>
  <si>
    <t>Dicks Beverage, Tripoli, IA (001 319 882 3757)</t>
  </si>
  <si>
    <t>Diehl's Roadside Market, Columbia, IL (001 618 281 5033)</t>
  </si>
  <si>
    <t>Dionysos Imports, Manassas, VA (001 703 550 2250)</t>
  </si>
  <si>
    <t>Dionysus Wine Distributors, Raleigh, NC (www.dionysuswinedistributors.com)</t>
  </si>
  <si>
    <t>Dionysus, Englewood, CO (001 303 799 8960)</t>
  </si>
  <si>
    <t>Diplomat Wines &amp; Spirits, New York, NY (001 212 832 5080)</t>
  </si>
  <si>
    <t>Direct Wine Imports of Texas, Houston, TX (001 713 682 0102)</t>
  </si>
  <si>
    <t>Domaine Select, New York, NY (001 212 279 0119)</t>
  </si>
  <si>
    <t>Domaine Selections, Portland, OR (001 503 231 9555)</t>
  </si>
  <si>
    <t>Domenico Selections, New York, NY (001 212 292 5044)</t>
  </si>
  <si>
    <t>Down Under Imports, Chicago IL (001 312 587 8079)</t>
  </si>
  <si>
    <t>Dreyfus, Ashby &amp; Co, New York, NY (001 212 818 0770)</t>
  </si>
  <si>
    <t>Dubs Liquor, Mansfield, MA (001 508 339 3454)</t>
  </si>
  <si>
    <t>Due Fratelli Imports LLC, North Yarmouth, ME (001 207 632 5800)</t>
  </si>
  <si>
    <t>Dufour &amp; Company Ltd,  Brookline, MA (001 617 734 6488)</t>
  </si>
  <si>
    <t>Dusty's Cellar, Okemos, MI (001 517 349 5150)</t>
  </si>
  <si>
    <t>Dynamic Imports Corp, Santa Monica, CA (001 370 450 9200)</t>
  </si>
  <si>
    <t>E&amp;J Gallo, Modesto, CA (001 877 687 9463)</t>
  </si>
  <si>
    <t>Eagle Eye Imports, Wayne, MI (001 704 358 1565)</t>
  </si>
  <si>
    <t>Ecosur Group LLC, Salisbury, NC (001 704 645 7176)</t>
  </si>
  <si>
    <t>Elisabeth Import, Bailey, CO (001 303 329 3180)</t>
  </si>
  <si>
    <t>Elite Wines Imports, Mattapoisett, MA (001 703 339 8150)</t>
  </si>
  <si>
    <t>Elliott Bay Distributing, Washington, WA (001 206 935 9463)</t>
  </si>
  <si>
    <t>Empire Merchants North, Coxsackie, NY (001 518 731 5200)</t>
  </si>
  <si>
    <t>Empire Merchants, Astoria, NY (001 800 834 3546)</t>
  </si>
  <si>
    <t>Empson USA, Alexandria, VA (001 703 684 0900)</t>
  </si>
  <si>
    <t>Encore Wine Imports, Syracuse , NY (www.encorewineimports.com)</t>
  </si>
  <si>
    <t>Enotec Import, Denver, CO (001 303 322 3447)</t>
  </si>
  <si>
    <t>ENYE Distribution Group, Chicago, IL (www.enyegroup.com)</t>
  </si>
  <si>
    <t>Epic Wines, Santa Ana, CA (001 831 689 9080)</t>
  </si>
  <si>
    <t>Epicurean Wines, Seattle, WA (001 206 923 1376)</t>
  </si>
  <si>
    <t>Eric Solomon Selections, Charlotte, NC (001 704 358 1565)</t>
  </si>
  <si>
    <t>Esprit du Vin, Port Washington, NY (www.edvwines.com)</t>
  </si>
  <si>
    <t>Esquin Wine Merchants, Seattle, WA (001 541 382 3940)</t>
  </si>
  <si>
    <t>Estate Wines, Paso Robles, CA (001 415 492 9411)</t>
  </si>
  <si>
    <t>Estelle Imports, Portland, OR (001 503 505 7100)</t>
  </si>
  <si>
    <t>EU Imports LLC, Lawrence, KS (001 913 526 4114)</t>
  </si>
  <si>
    <t>European Cellars, Charlotte, NC (001 248 258 0136)</t>
  </si>
  <si>
    <t>European Wine Imports, Cleveland, OH (www.europeanwineimports.com)</t>
  </si>
  <si>
    <t>Europvin USA, Van-Nuys, CA (www.europvin.com)</t>
  </si>
  <si>
    <t>Evaton Inc, Stamford, CT (001 203 968 8220)</t>
  </si>
  <si>
    <t>Ewald Moseler Selection, Portland, OR (www.moseler.com)</t>
  </si>
  <si>
    <t>Ex-Cellars Wine Agencies, Cambridge, MA (001 617 876 5105)</t>
  </si>
  <si>
    <t>Exceptional Imports, Carson, CA (001 310 328 5010)</t>
  </si>
  <si>
    <t>Exclusive Imports, Beverly Hills, CA (001 310 247 3800)</t>
  </si>
  <si>
    <t>Fairest Cape, Santa Ana, CA (001 949 724 0320)</t>
  </si>
  <si>
    <t>Famous Wines &amp; Liquors, Lombard, IL (001 630 629 3330)</t>
  </si>
  <si>
    <t>Fannon's Liquor Store Inc, Natick, MA (001 508 653 7781)</t>
  </si>
  <si>
    <t>Fantis Imports Inc, Newark, NJ (001 201 933 6200)</t>
  </si>
  <si>
    <t>Fatima Pereira, Cumberland, RI (001 401 7230 590)</t>
  </si>
  <si>
    <t>FB McDonald Imports, Aspen, CO (001 970 920 3216)</t>
  </si>
  <si>
    <t>Fedway Associates Inc, Kearny, NJ (001 973 624 6444)</t>
  </si>
  <si>
    <t>Fifth Avenue Liquors Inc, Millis, MA (001 508 376 6056)</t>
  </si>
  <si>
    <t>Fine Estates from Spain, Dedham, MA (001 781 461 5767)</t>
  </si>
  <si>
    <t>Fine Vines Cheese and Wines, Reno, NV (001 775 787 6300)</t>
  </si>
  <si>
    <t>Fine Wine Imports, Ann Arbour, Mi (001 787 782 8008)</t>
  </si>
  <si>
    <t>Fine Wine, Gaithersburg, MD (www.finewine.com)</t>
  </si>
  <si>
    <t>Fine Wines Ltd, Washington, WA (001 425 869 0869)</t>
  </si>
  <si>
    <t>Fine Wines, Chicago, IL (001 708 343 6702)</t>
  </si>
  <si>
    <t>Fisherman's Friend Restaurant, Stonington, ME (www.fishermansfriendrestaurant.com)</t>
  </si>
  <si>
    <t>Flavors of Italy,  Honolulu, HI (001 808 778 0673)</t>
  </si>
  <si>
    <t>Folio Wine Company, Napa, CA (001 707 224 9418)</t>
  </si>
  <si>
    <t>Forbes Wines &amp; Liquors, Brick, NJ (001 732 477 5376)</t>
  </si>
  <si>
    <t>Fotis &amp; Son Imports, Huntington Beach, CA (001 714 894 9022)</t>
  </si>
  <si>
    <t>Franciscan Estates, St. Helena, CA (001 707 967 3830)</t>
  </si>
  <si>
    <t>Franco Wine Imports, San Clemente, CA (001 949 492 3731)</t>
  </si>
  <si>
    <t>Frank-Lin Distillers, San Jose, CA (www.frank-lin.com)</t>
  </si>
  <si>
    <t>Frederick Wildman &amp; Sons Ltd,  New York, NY (001 212 355 0700)</t>
  </si>
  <si>
    <t>Freedom Beverage Company, Greensboro, NC (www.freedombeverage.net)</t>
  </si>
  <si>
    <t>Freixenet USA Inc, Sonoma, CA (001 707 996 4981)</t>
  </si>
  <si>
    <t>French Country Wines, Houston, TX (001 713 993 9500)</t>
  </si>
  <si>
    <t>Friar's Choice, Santa Clarita, CA (001 661 702 8326)</t>
  </si>
  <si>
    <t>Frontier Wine Imports, Dover, NJ (www.frontierwineimports.com)</t>
  </si>
  <si>
    <t>Fruit of the Vine, New York, NY (001 212 765 2970)</t>
  </si>
  <si>
    <t>Gabriel Wine &amp; Spirits, San Antonio, TX (001 210 655 3966)</t>
  </si>
  <si>
    <t>Gabriella Fine Wines, New York, NY (001 212  579 3945)</t>
  </si>
  <si>
    <t>Garber &amp; Co, Topanga, CA (001 310 455 1287)</t>
  </si>
  <si>
    <t>Garnet Wines &amp; Liquors, New York, NY (001 212 772 3211)</t>
  </si>
  <si>
    <t>Gateway Wines and Spirits, St. Louis, MO (www.gatewaywinesandspirits.com)</t>
  </si>
  <si>
    <t>Gaucho Imports LLC, Oakland, CA (001 415 381 2369)</t>
  </si>
  <si>
    <t>Gauchogroup Int, Atlanta, GA (001 770 650 9636)</t>
  </si>
  <si>
    <t>George Wines, New York, NY (www.princeofpinot.com)</t>
  </si>
  <si>
    <t>Gifted Grapes, New York, NY (001 212 822 8816)</t>
  </si>
  <si>
    <t>Giuliana Import, Boulder, CO (001 303 449 5477)</t>
  </si>
  <si>
    <t xml:space="preserve">Glazer's Distributors, Dallas, TX  </t>
  </si>
  <si>
    <t>Glazers Midwest, St Charles, MO (001 417 869 5512)</t>
  </si>
  <si>
    <t>Global Quality Imports Inc, Houston, TX (globalqualityimports.com)</t>
  </si>
  <si>
    <t>Global Vineyard, Berkeley, CA (001 510 527 5877)</t>
  </si>
  <si>
    <t>Global Wine, San Rafael, CA (001 415 339 3050)</t>
  </si>
  <si>
    <t>Good Company Wines, nationwide (www.invino.com)</t>
  </si>
  <si>
    <t>Good Food Store, Bethel, ME (www.goodfoodbethel.com)</t>
  </si>
  <si>
    <t>Gordon's Wines and Liquors, Waltham, MA (001 800 696 9463)</t>
  </si>
  <si>
    <t>GOS Wines, Jacksonville, FL (001 904 233 6854)</t>
  </si>
  <si>
    <t>Grail Wine Selection, Napa, CA (001 707 253 9109)</t>
  </si>
  <si>
    <t>Grand Père Wines, Minneapolis, MN (www.grandperewines.com)</t>
  </si>
  <si>
    <t>Grand Vintage,  Princeton, NJ (001 609 688 8484)</t>
  </si>
  <si>
    <t>Grand Wine &amp; Liquors, New York, NY (001 718 728 2520)</t>
  </si>
  <si>
    <t>Grape Expectations, Bridgewater, NJ (001 510 412 5969)</t>
  </si>
  <si>
    <t>Grape Ideas, Wayland, MA (001 508 651 7031)</t>
  </si>
  <si>
    <t>Grape Moments, New Bedford, MA (001 508 863 3045)</t>
  </si>
  <si>
    <t>Grape Tray, Fresno, CA (001 559 226 6828)</t>
  </si>
  <si>
    <t>Grapes of Spain, Huntington, WV (001 703 249 8028)</t>
  </si>
  <si>
    <t>Grapevine Distributors, Concord, NC (www.grapevinedistributors.com)</t>
  </si>
  <si>
    <t>Grappoli Imports, Alexandria, VA (001 703 519 2155)</t>
  </si>
  <si>
    <t>Grasch Foods Inc, Brookfield, WI (001 262 782 9330)</t>
  </si>
  <si>
    <t>Grassroots Wine Wholesalers, Birmingham, AL (001 205 250 9060)</t>
  </si>
  <si>
    <t>Great Lakes Wine, Bensenville, IL (001 630 616 1690)</t>
  </si>
  <si>
    <t>Great Wines International, San Pedro, CA (001 310 519 8100)</t>
  </si>
  <si>
    <t>Greek Food &amp; Wine, Huntington Beach, CA (www.greekfoodandwine.com)</t>
  </si>
  <si>
    <t>Grog Shop, New York, NY (001 212 838 5822)</t>
  </si>
  <si>
    <t>Groton Market, Groton, MA (www.grotonmarket.com)</t>
  </si>
  <si>
    <t>Guardian of the Grape Imports, Cary, NC (001 919 467 0085)</t>
  </si>
  <si>
    <t>Guido &amp; Son Italian Import, Milford, MA (001 508 478 7130)</t>
  </si>
  <si>
    <t>Halby Marketing Inc, Sonoma, CA (http://halbymarketing.com)</t>
  </si>
  <si>
    <t>Hamilton Beverage Center, Carmel, IN (001 317 844 0872)</t>
  </si>
  <si>
    <t>Harry's Liquor Discount, Enfield, CT (www.harryswine.com)</t>
  </si>
  <si>
    <t>Harwich Spirits Shoppe Inc, Harwich Port, MA (001 508 430 0000)</t>
  </si>
  <si>
    <t>Haskells Wine &amp; Spirits, nationwide (www.haskells.com)</t>
  </si>
  <si>
    <t>Haw River Wineman, Burlington, NC (www.hawriverwineman.com)</t>
  </si>
  <si>
    <t>HB Wine Merchants, New York, NY (www.hbwinemerchants.com)</t>
  </si>
  <si>
    <t>Heidelberg, Independence, OH (www.heidelbergdistributing.com)</t>
  </si>
  <si>
    <t>Hellas Import Ltd, Brookline, MA (www.hellasimportltd.com)</t>
  </si>
  <si>
    <t>Hemingway &amp; Hale, Roswell, GA (www.hemingwayandhale.com)</t>
  </si>
  <si>
    <t>Henry Wine Group, Benicia, CA (001 800 669 9428)</t>
  </si>
  <si>
    <t>Heritage Wine Cellars, Niles, IL (001 847 965 3625)</t>
  </si>
  <si>
    <t>Hess Collection, Napa, CA (001 707 255 1144)</t>
  </si>
  <si>
    <t>HGC Imports, San Jose, CA (hgcimports.com)</t>
  </si>
  <si>
    <t>Hi Time Cellars, Costa Mesa, CA (001 949 650 8463)</t>
  </si>
  <si>
    <t>Hidalgo Imports, Miami, FL (001 305 477 7737)</t>
  </si>
  <si>
    <t>Hills Package Store, Seekonk, MA (001 508 336 8060)</t>
  </si>
  <si>
    <t>Horizon Wines, Houston, TX (www.horizonwinestx.com)</t>
  </si>
  <si>
    <t>House of Burgundy, New York, NY (001 212 582 6888)</t>
  </si>
  <si>
    <t>House of Fine Wines Ltd, New York, NY (001 212 694 8600)</t>
  </si>
  <si>
    <t>I&amp;B Imports, Chicago, IL (001 312 255 9463)</t>
  </si>
  <si>
    <t>Icon Estates, St Helena, CA (001 707 963 7111)</t>
  </si>
  <si>
    <t>Ideal Wine &amp; Spirits Co,  Medford, MA (001 781 395 3300)</t>
  </si>
  <si>
    <t>Il Vino Imports, Lagrange, GA (www.ilvinoimports.com)</t>
  </si>
  <si>
    <t>Illyrian Wine Merchants LLC, Costa Mesa, CA (001 714 496 3730)</t>
  </si>
  <si>
    <t>Import Iberia LLC, Forest Lake, MN (001 651 253 7052)</t>
  </si>
  <si>
    <t>Importex, Anaheim, CA (001 714 236 0460)</t>
  </si>
  <si>
    <t>In Good Taste, Charleston, SC (001 843 743 9512)</t>
  </si>
  <si>
    <t>Independence Imports, Miami, FL (001 954 791 2090)</t>
  </si>
  <si>
    <t>Indigenous Selections, Fort Lauderdale, FL (001 954 530 4021)</t>
  </si>
  <si>
    <t>Indigo Wine Group, Venice, FL (001 941 483 1816)</t>
  </si>
  <si>
    <t xml:space="preserve">Ingenium Wines, 917 D Willowbrook Dr, Huntsville, AL 35802 USA </t>
  </si>
  <si>
    <t>Integrity Wines LLC, New York, NY (001 646 375 2197)</t>
  </si>
  <si>
    <t>International Gourmet,  Tucker, GA (001 707 414 0017)</t>
  </si>
  <si>
    <t>International Wine Traders Inc, Long Island, NY (001 718 442 5600)</t>
  </si>
  <si>
    <t>International Wines, Birmingham, AL (www.international-wines.com)</t>
  </si>
  <si>
    <t>Interwine Inc, Milford, CT (001 203 876 2830)</t>
  </si>
  <si>
    <t>Ionia Atlantic Imports, Saint Louis, MO (001 314 865 4925)</t>
  </si>
  <si>
    <t>Island Spirits, Nantucket, MA (001 508 228 4484)</t>
  </si>
  <si>
    <t>Italia Wine Imports LLC, New York, NY (001 914 241 7770)</t>
  </si>
  <si>
    <t>J &amp; L Wines, Paso Robles, CA (www.jandlwines.com)</t>
  </si>
  <si>
    <t>J et R Selections, nationwide (001 517 281 9914)</t>
  </si>
  <si>
    <t>J Vineyards and Winery, Healdsburg, CA (www.jwine.com)</t>
  </si>
  <si>
    <t>J&amp;D Selections, Winchester, VA (001 540 722 4176)</t>
  </si>
  <si>
    <t>J&amp;J Importers LLC, Michigan, 0012485944499 (http://www.jjimporters.com/)</t>
  </si>
  <si>
    <t>Jaar Imports, East Brunswick, NJ (001 732 246 2274)</t>
  </si>
  <si>
    <t>Jack Poust &amp; Co, New York, NY (001 212 582 3330)</t>
  </si>
  <si>
    <t>Jacks Package Store, Tucker, GA (001 770 934 6723)</t>
  </si>
  <si>
    <t>Jacksons Wines &amp; Spirits, Lafayette, CA (001 925 284 4100)</t>
  </si>
  <si>
    <t>Jandell Selections Ltd, New York, NY (001 973 589 1800)</t>
  </si>
  <si>
    <t>Jan's Fine Wines &amp; Spirits, Mcallen, TX (001 956 686 8181)</t>
  </si>
  <si>
    <t>JAO Wine Imports, McLean, VA (www.jaowineimports.com)</t>
  </si>
  <si>
    <t>Jason's Wine &amp; Spirits, Ellicott City, MD (www.jasonswineandspirits.net)</t>
  </si>
  <si>
    <t>Jays Liquors, St Cloud, FL (001 407 957 3797)</t>
  </si>
  <si>
    <t>JF Wine Import,  Largo, FL (001 941 485 4492)</t>
  </si>
  <si>
    <t>JK Imports, Pasadena, CA (001 626 793 4660)</t>
  </si>
  <si>
    <t>Joe Saglimbeni Fine Wine, San Antonio,TX (001 210 349 5149)</t>
  </si>
  <si>
    <t>John Given Wines Inc, New York, NY (001 845 266 3554)</t>
  </si>
  <si>
    <t>Johnson Brothers Liquor Company, St Paul, MN (001 651 649 5800)</t>
  </si>
  <si>
    <t>Jolly Kings Liquors, Mill Valley, CA (001 415 389 8559)</t>
  </si>
  <si>
    <t>Jon-David Headrick Selections, Asheville, NC (001 828 252 8245)</t>
  </si>
  <si>
    <t>Jorge Ordonez, Dedham, MA (001 781 461 5767)</t>
  </si>
  <si>
    <t>Joseph Filippi Winery, Cucamonga, CA (www.josephfilippiwinery.com)</t>
  </si>
  <si>
    <t>Josulete Wines, Westland, MI (001 313 538 5609)</t>
  </si>
  <si>
    <t>Jug Shop, San Francisco, CA (001 415 885 2922)</t>
  </si>
  <si>
    <t>Julienne Importing, Chicago, IL (001 773 274 9463)</t>
  </si>
  <si>
    <t>JW Imports LLC, Los Angeles, CA (www.jw-imports.com)</t>
  </si>
  <si>
    <t>K&amp;D Wines, New York, NY (001 212 289 1818)</t>
  </si>
  <si>
    <t>K&amp;L Wine Merchants, nationwide (www.klwines.com)</t>
  </si>
  <si>
    <t>Kahn's Fine Wines &amp; Spirits, Indianapolis, IN (www.kahnsfinewines.com)</t>
  </si>
  <si>
    <t>Kensington Distribution, Washington, WA (001 775 843 8347)</t>
  </si>
  <si>
    <t>Kermit Lynch,  Berkeley, CA (001 510 524 1524)</t>
  </si>
  <si>
    <t>Kimbark, Chicago, IL (001 773 493 3355)</t>
  </si>
  <si>
    <t>Klassen Wines, Murphys, CA (001 209 728 9378)</t>
  </si>
  <si>
    <t>Knightsbridge Wine Shop, Northbrook, IL (001 847 498 4114)</t>
  </si>
  <si>
    <t>Kobrand Corporation, New York, NY (001 212 490 9300)</t>
  </si>
  <si>
    <t>Kohler Distributing Company,  Hawthorne, NJ (001 973 423 2307)</t>
  </si>
  <si>
    <t>Kovex Imports Inc, Chicago, IL (001 773 681 8600)</t>
  </si>
  <si>
    <t>Kress Wine, Cherry Hill, NJ (001 856 428 5200)</t>
  </si>
  <si>
    <t>Kreston Liquor, Wilmington, DE (001 302 652 3792)</t>
  </si>
  <si>
    <t>Kysela Pere et Fils, Winchester, VA (001 540 722 9228)</t>
  </si>
  <si>
    <t>L Espirit du Vin Imports, Seattle, WA</t>
  </si>
  <si>
    <t>La Gioiosa USA inc, New York, NY (001 212 947 3333)</t>
  </si>
  <si>
    <t>La Ville Imports, nationwide (001 516 322 0663)</t>
  </si>
  <si>
    <t>Lacewell Global Marketing, Little Rock, AR (001 501 223 6033)</t>
  </si>
  <si>
    <t>Laird &amp; Company Ltd, Eatontown, NJ (001 732 542 0312)</t>
  </si>
  <si>
    <t>Langdon Shiverick Imports, Los Angeles, CA (www.shiverick.com)</t>
  </si>
  <si>
    <t>Latesta Imports, Philadelphia, PA (001 215 477 0384)</t>
  </si>
  <si>
    <t>Latitude Wines Inc, Alamo, CA (www.latitudewines.com)</t>
  </si>
  <si>
    <t>Lauber Import, Somerville, NJ (001 908 795 2100)</t>
  </si>
  <si>
    <t>Laurel Importers, Bristol, RI (001 401 396 9661)</t>
  </si>
  <si>
    <t>Lemma Wines, Portland, Oregon (001 503 2314 0033)</t>
  </si>
  <si>
    <t>Leone Imports, Plymouth, MI (001 734 254 0949)</t>
  </si>
  <si>
    <t>LeVine Imports, Irvine, CA (001 949 724 0440)</t>
  </si>
  <si>
    <t>Liberta's Spirit Shoppe, Ridgefield, CT (www.libertasspiritshoppe.com)</t>
  </si>
  <si>
    <t>Lion Nathan USA Overland Park, KS (001 913 338 4433)</t>
  </si>
  <si>
    <t>Lions Wines LLC, New York, NY (www.lionswines.com)</t>
  </si>
  <si>
    <t>Lionstone International, Lake Forest, IL (001 847 247 8755)</t>
  </si>
  <si>
    <t>Liquid Wine &amp; Spirits, Chatsworth, CA (001 818 709 5019)</t>
  </si>
  <si>
    <t>Liquor by S&amp;G Inc, Santee, SC (001 803 854 2036)</t>
  </si>
  <si>
    <t>Liquor Depot, Lakeville, MA (001 508 947 9589)</t>
  </si>
  <si>
    <t>Liquor King, Clermont, FL (001 352 394 3761)</t>
  </si>
  <si>
    <t>Liquor Mart, Boulder, CO (001 303 449 3374)</t>
  </si>
  <si>
    <t>Liquorette, Rantoul, IL (001 217 893 1047)</t>
  </si>
  <si>
    <t>Little Rooster Liquor, Durham, CT (001 860 349 8124)</t>
  </si>
  <si>
    <t>Lo Duca Bros, New Berlin, WI (001 262 754 9850)</t>
  </si>
  <si>
    <t>Loest &amp; McNamee Inc, Philadelphia, PA (001 914 954 6583)</t>
  </si>
  <si>
    <t>Louis Dressner Selections, New York, NY (001 212 334 8191)</t>
  </si>
  <si>
    <t>Louis Latour Inc, San Rafael, CA (001 415 479 4616)</t>
  </si>
  <si>
    <t>Luiz Grocery, Fall River, MA (001 508 675 5235)</t>
  </si>
  <si>
    <t>Luneau USA Inc, Westport, CT (001 203 222 7733)</t>
  </si>
  <si>
    <t>Luxe Vintages, Boca Raton, FL (www.luxevintages.com)</t>
  </si>
  <si>
    <t>LVDH USA, Woodstock, MD (001 410 521 3726)</t>
  </si>
  <si>
    <t>MacArthur Beverages, Washington, DC (001 202 338 1433)</t>
  </si>
  <si>
    <t>Mad Rose Group, New York, NY (www.madrose.com)</t>
  </si>
  <si>
    <t>Maddalena Vineyard Brands, Los Angeles, CA (001 800 626 7722)</t>
  </si>
  <si>
    <t>Magellan Wine Imports Inc, Centennial, CO (www.magellanwineimports.com)</t>
  </si>
  <si>
    <t>Main Street Liquors, Monson, MA (001 413 267 9600)</t>
  </si>
  <si>
    <t>Maine Coast Vineyards, Falmouth, ME (www.mainecoastvineyards.com)</t>
  </si>
  <si>
    <t>Maisons Marques &amp; Domaines, nationwide (001 510 286 2000)</t>
  </si>
  <si>
    <t>Maja Imports, Milford, CT (001 203 878 9022)</t>
  </si>
  <si>
    <t>Maple End Package Store, Bristol, CT (001 860 583 6176)</t>
  </si>
  <si>
    <t>Marble Hill Cellars, New York, NY (www.marblehillcellars.com)</t>
  </si>
  <si>
    <t>Marco &amp; Son Wine Importing, Tampa, FL (001 813 621 5304)</t>
  </si>
  <si>
    <t>Margaret River Imports LLC, New York, NY (001 212 408 2982)</t>
  </si>
  <si>
    <t>Margate Wine and Spirit Company, Northfield, NJ (001 609 348 1100)</t>
  </si>
  <si>
    <t>Margaux and company, Charlottescille, VA (www.margauxandcompany.com)</t>
  </si>
  <si>
    <t>Margerum Wine Company, Los Olivos, CA (001 805 895 4084)</t>
  </si>
  <si>
    <t>Margron Skoglund Wine Imports, Minneapolis, MN (001 952 546 0114)</t>
  </si>
  <si>
    <t>Marie Brizard, North Miami, FL (001 800 247 5982)</t>
  </si>
  <si>
    <t>Marin Wine Cellar, San Rafael, CA (001 415 456 9463)</t>
  </si>
  <si>
    <t>Mario Pippa Imports, New York, NY (001 212 308 0209)</t>
  </si>
  <si>
    <t>Maritime Wine Trading Collective, Highlands, NC (001 415 861 1139)</t>
  </si>
  <si>
    <t>Market Wine USA, New York, NY (001 786 208 2164)</t>
  </si>
  <si>
    <t>Marquee Selections, Overland Park, KS (001 888 627 7833)</t>
  </si>
  <si>
    <t>Martignetti Companies, Norwood, MA (001 781 278 2000)</t>
  </si>
  <si>
    <t>Martin Scott, Lake Success, NY (001 516 327 0808)</t>
  </si>
  <si>
    <t>Martines Wines, Novato, CA (001 415 8830 4000)</t>
  </si>
  <si>
    <t>Marty's, Allston, MA (001 617 782 3250)</t>
  </si>
  <si>
    <t>Masciarelli Wine Company, nationwide (001 781 335 6620)</t>
  </si>
  <si>
    <t>Masciarelli Wine Company, Weymouth, MA (www.masciarelliwine.com)</t>
  </si>
  <si>
    <t>Maverick Selections, Novato, CA (001 707 363 2590)</t>
  </si>
  <si>
    <t>Maverick Wines, Chicago, IL (001 630 860 4600)</t>
  </si>
  <si>
    <t>MDM Wines, San Francisco, CA (www.mdmwines.com)</t>
  </si>
  <si>
    <t>Megawine, Los Angeles, CA (www.megawine.com)</t>
  </si>
  <si>
    <t>Meridian Wine &amp; Spirit, Lafayette, CO (001 303 673 0220)</t>
  </si>
  <si>
    <t>Merlin Wines, New Orleans, LA (www.merlinwines.com)</t>
  </si>
  <si>
    <t>Metropolis Wine Merchant, New York, NY (001 212 581 2051)</t>
  </si>
  <si>
    <t>Metrowine Distribution Inc, New York, NY (001 516 746 4488)</t>
  </si>
  <si>
    <t>MHW Ltd, New York, NY (001 516 869 9170)</t>
  </si>
  <si>
    <t>Michael Jahnke Wines, Walnut Creek, CA (001 925 979 9463)</t>
  </si>
  <si>
    <t>Michael R Downey, Arlington, VA (001 703 920 5690)</t>
  </si>
  <si>
    <t>Michael Skurnik Wines, New York, NY (001 516 677 9300)</t>
  </si>
  <si>
    <t>Michael-Towne, Brooklyn, New York, NY (001 718 875 3667)</t>
  </si>
  <si>
    <t>Midtown Beverages, Nashville, TN (001 615 327 3874)</t>
  </si>
  <si>
    <t>Mikes Discount Liquor, Charlotte, NC (001 704 523 9748)</t>
  </si>
  <si>
    <t>Millesima USA, New York, NY (001 212 639 9463)</t>
  </si>
  <si>
    <t>Millesime, Seattle, WA (001 206 624 170)</t>
  </si>
  <si>
    <t>Misa Import. Dallas, TX (001 972 235 3834)</t>
  </si>
  <si>
    <t>Mission Wines, Los Angeles, CA (001 626 403 9463)</t>
  </si>
  <si>
    <t>Mixologys, Camp Hill, PA (001 717 737 7262)</t>
  </si>
  <si>
    <t>MJM Imports, Jericho, NY (001 516 933 7477)</t>
  </si>
  <si>
    <t>Moet Hennessy USA, New York, NY (001 212 251 8200)</t>
  </si>
  <si>
    <t>Monarcasa Matt Brothers, New York, NY (001 212 587 147)</t>
  </si>
  <si>
    <t>Monarchia Matt International, New York, NY (001 877 273 8466)</t>
  </si>
  <si>
    <t>Monsieur Henri, Loomis, CA (001 916 652 3791)</t>
  </si>
  <si>
    <t>Monsieur Touton Selections, New York, NY (001 212 255 0674)</t>
  </si>
  <si>
    <t>Montecastelli Selection, New York, NY (001 212 414 1898)</t>
  </si>
  <si>
    <t>Montgomery County, Chevy Chase, MD (001 240 777 1931)</t>
  </si>
  <si>
    <t>Moore Brothers Wine Company, New York, NY (www.moorebrothers.com)</t>
  </si>
  <si>
    <t>Morande USA, Atlanta, GA (001 770 427 1829)</t>
  </si>
  <si>
    <t>Morandell Beverage Group, Los Angeles, CA (001 310 328 5010)</t>
  </si>
  <si>
    <t>Morrell &amp; Co,  NYC (001212 688 9370)</t>
  </si>
  <si>
    <t>MS Walker Inc, Somerville, MA (001 617 776 2878)</t>
  </si>
  <si>
    <t>Mt. Carmel Wine &amp; Spirits, Hamden, CT (001 203 281 0800)</t>
  </si>
  <si>
    <t>Multicarte Inc, nationwide (www.multicarte.com)</t>
  </si>
  <si>
    <t>Myssura Trading Co, Staten Island, NY (001 718 390 8570)</t>
  </si>
  <si>
    <t>Nardone, Kent, WA (001 253 395 4285)</t>
  </si>
  <si>
    <t>National Wine &amp; Spirits Inc, Brownstone, MI (www.nwscorp.com)</t>
  </si>
  <si>
    <t>Negociants USA, Napa, CA (001 707 259 0993)</t>
  </si>
  <si>
    <t>Nestor Imports Inc, New York, NY (001 212 267 1133)</t>
  </si>
  <si>
    <t>New England Wine/Spirits, Newburyport, MA (001 978 462 2131)</t>
  </si>
  <si>
    <t>New France Wine Company, Saint Paul, MN (001 651 698 2533)</t>
  </si>
  <si>
    <t>New Horizon Wines LLC, Reston, VA (001 703 766 6529)</t>
  </si>
  <si>
    <t>New York Wine Exchange, NYC (001 212 422 2222)</t>
  </si>
  <si>
    <t>Newman Wine and Spirits, W. Conshohocken, PA (001 610 941 2926)</t>
  </si>
  <si>
    <t>Newport Ave Market, Bend, OR (www.newportavemarket.com)</t>
  </si>
  <si>
    <t>Nial J Hadden Associates, Fredonia, NY (001 716 679 3155)</t>
  </si>
  <si>
    <t>Ninth Ave Liquors, New York, NY (001 212 265 5130)</t>
  </si>
  <si>
    <t>North Berkeley Imports, Berkeley, CA (001 800 266 6585)</t>
  </si>
  <si>
    <t>North East Wine, Teaneck, NJ (001 201 836 8800)</t>
  </si>
  <si>
    <t>Northside Liquor &amp; Wine, New York, NY (001 607 273 7500)</t>
  </si>
  <si>
    <t>Northwest Wines Ltd, San Francisco, CA (001 415 665 9013)</t>
  </si>
  <si>
    <t>Novovino Illinois, Chicago, IL (001 312 640 9640)</t>
  </si>
  <si>
    <t>Oceania Wine Group, New York, NY (001 707 933 9476)</t>
  </si>
  <si>
    <t>Oenophilia, Hillsboro, NC (001 919 644 1715)</t>
  </si>
  <si>
    <t>Off the Vine, Southlake, TX (001 817 442 1626)</t>
  </si>
  <si>
    <t>Old Bridge Cellars, Napa, CA (001 707 258 9552)</t>
  </si>
  <si>
    <t>Old Town Wine &amp; Spirits, Louisville, KY (001 502 451 8591)</t>
  </si>
  <si>
    <t>Ole Imports LLC, New York, NY (001 914 740 4724)</t>
  </si>
  <si>
    <t>Oliver McCrum Wines, Oakland, CA (001 510 654 9159)</t>
  </si>
  <si>
    <t>O'Looneys Wine &amp; Liquor, Little Rock, AR (001 501 821 4669)</t>
  </si>
  <si>
    <t>OMNI Wines, Flushing, NY (www.omniwines.com)</t>
  </si>
  <si>
    <t>Omniwines, Linden Hill, NY (001 718 353 8700)</t>
  </si>
  <si>
    <t>Opici Wine Company, Glen Rock. NJ (001 561 842 3113)</t>
  </si>
  <si>
    <t>Orange Import &amp; Distribution Co, Chicago, IL (001 773 235 6452)</t>
  </si>
  <si>
    <t>Organic Vintners, Denver, CO (www.organicvintners.com)</t>
  </si>
  <si>
    <t>Organic Wine Co, Mare Island, CA (001 415 256 8888)</t>
  </si>
  <si>
    <t>Orleans Wine &amp; Spirits, Orleans, MA (001 508 255 2812)</t>
  </si>
  <si>
    <t>Orvino Wine Imports, Pompano Beach, FL (001 954 785 3100)</t>
  </si>
  <si>
    <t>Oslo Enterprise LLC, Takoma Park, MD (001 301 326 2056)</t>
  </si>
  <si>
    <t>Our Market Corp, Oak Bluffs, MA (001 508 693 3000)</t>
  </si>
  <si>
    <t>Owls Nest Trading Co Inc, Oak Island, NC (001 910 278 9954)</t>
  </si>
  <si>
    <t>Oz Pacific Wines, Lawrence, MA (001 987 265 8460)</t>
  </si>
  <si>
    <t>P.R. Grisley Company, Salt Lake City, UT (www.prgrisley.com)</t>
  </si>
  <si>
    <t>Pacific Prime Wines USA, Ponsonby, Auckland (www.ppw.co.nz)</t>
  </si>
  <si>
    <t>Pacific Vine International, Sonoma, CA (001 707 935 6854)</t>
  </si>
  <si>
    <t>Palm Bay Imports, Boca Ratan, FL (001 561 362 9642)</t>
  </si>
  <si>
    <t>Palm Bay International, New York, NY (001 516 802 4726)</t>
  </si>
  <si>
    <t>Palmer Plaza Liquors, Sarasota, FL (001 941 925 4838)</t>
  </si>
  <si>
    <t>Panebianco LLC, New York, NY (001 212 685 7560)</t>
  </si>
  <si>
    <t>Parkhurst, Luray, Virginia (001 540 743 6009)</t>
  </si>
  <si>
    <t>Partners Wine Group LLC, New Orleans, LA (www.partnerswine.com)</t>
  </si>
  <si>
    <t>Party Time Package Store, Riverdale, GA (001 229 649 2417)</t>
  </si>
  <si>
    <t>Pasternak Wine Imports, Greenwich, CT (001 203 531 3774)</t>
  </si>
  <si>
    <t>Paterno Imports, Lake Bluff, IL (001 847 604 8900)</t>
  </si>
  <si>
    <t>Paul Hobbs Imports, Sebastopol, CA (www.paulhobbsimports.com)</t>
  </si>
  <si>
    <t>Pauls Discount Wine &amp; Liquors, Washington, WA (001 202 537 1900)</t>
  </si>
  <si>
    <t>Pearson's Wine of Atlanta, Atlanta, GA (www.pearsonswine.net)</t>
  </si>
  <si>
    <t>Peerless Importing Co, Jackson, MI (001 517 783 4166)</t>
  </si>
  <si>
    <t>Pend d'Oreille Winery, Cedar Sandpoint, ID (www.powine.com)</t>
  </si>
  <si>
    <t>Pennsylvania Liquor Control Board, Harrisburg, PA (001 717 783 7637)</t>
  </si>
  <si>
    <t>Pernod Ricard USA, New York, NY (001 914 539 4500)</t>
  </si>
  <si>
    <t>Peter Click Selections, New York, NY (00 1212 749 9287)</t>
  </si>
  <si>
    <t>Peter Warren, NY (www.pwselections.com)</t>
  </si>
  <si>
    <t>PgM Wines, Cranford, NJ (001 908 419 8020)</t>
  </si>
  <si>
    <t>Pica Deli Gourmet &amp; Wines, Arlington, VA (001 703 524 5656)</t>
  </si>
  <si>
    <t>Pinnacle International LLC, St Louis, MO (001 314 995 6822)</t>
  </si>
  <si>
    <t xml:space="preserve">Pio Imports, North Wales, PA (001 215 542 2137) </t>
  </si>
  <si>
    <t>Pit Stop, Lancaster, OH (001 740 687 5601)</t>
  </si>
  <si>
    <t>Pivotal Inc, Glen Ellen, CA (001 707 938 4166)</t>
  </si>
  <si>
    <t>PJ Baggan, Virginia Beach, VA (001 757 491 8900)</t>
  </si>
  <si>
    <t>PJ Wine, New York, NY (001 212 567 5500)</t>
  </si>
  <si>
    <t>Plume Ridge, San Dimas, CA (www.plumeridge.com)</t>
  </si>
  <si>
    <t>Polaner Selections, Mount Kisco, NY (001 914 244 0404)</t>
  </si>
  <si>
    <t>Pops Wine &amp; Spirits,  NY (001 516 431 0025)</t>
  </si>
  <si>
    <t>Potomac Selections, Landover, MD (001 301 583 8844)</t>
  </si>
  <si>
    <t>Premier Beverage Company, Miramar, FL (001 954 436 9200)</t>
  </si>
  <si>
    <t>Premier Sellers - 4940 Fox Street, Denver, Colorado 0013033937393</t>
  </si>
  <si>
    <t>Premier Wine Company, 3033 El Camino Real, California 0016502990900</t>
  </si>
  <si>
    <t>Premium Brands Inc, Forest Hills, New York (001 718 263 4094)</t>
  </si>
  <si>
    <t>Premium Port Wines Inc, San Francisco, CA (www.premiumport.com)</t>
  </si>
  <si>
    <t>Prestige Châteaux &amp; Domaines, Miami, FL (001 305 406 2150)</t>
  </si>
  <si>
    <t xml:space="preserve">Prestige Wine Cellars, Texas </t>
  </si>
  <si>
    <t>Prestige Wine Group, St Paul, MN (001 651 649 5823)</t>
  </si>
  <si>
    <t>Prestige Wine Imports, New York, NY (001 212 229 0080)</t>
  </si>
  <si>
    <t>Private Reserve, Sheffield Village, OH (001 440 934 6879)</t>
  </si>
  <si>
    <t>Prospect Party Center, Prospect, KY (www.prospectpartycenter.com)</t>
  </si>
  <si>
    <t>Protea Wines Importers, Fallston, MD (011 410 877 0324)</t>
  </si>
  <si>
    <t>Publix supermarkets, nationwide (www.publix.com)</t>
  </si>
  <si>
    <t>Pura Vida Vino, Virginia Beach, VA (001 757 679 5194)</t>
  </si>
  <si>
    <t>Purdys Discount Wine &amp; Liquor, Saratoga Springs, NY (001 518 584 5400)</t>
  </si>
  <si>
    <t>Purveyor of Fine Wines Ltd, New Orleans, LA (001 504 523 5230)</t>
  </si>
  <si>
    <t>Putnam Wine, Saratoga Springs, NY (001 518 583 9463)</t>
  </si>
  <si>
    <t>Quality Wines of Spain, New York, NY (001 212 842 8181)</t>
  </si>
  <si>
    <t>Quintessential, Napa, CA (001 707 226 8300)</t>
  </si>
  <si>
    <t>R&amp;R Marketing, West Caldwell, NJ (001 973 228 5100)</t>
  </si>
  <si>
    <t>R.O. Imports, New York, NY (001 212 916 3320)</t>
  </si>
  <si>
    <t>Rare Wine Company, Sonoma, CA (001 203 894 8719)</t>
  </si>
  <si>
    <t>Ravensvale (001800 580 0052)</t>
  </si>
  <si>
    <t>Red and White Bubbly, Brooklyn, NY (https://www.mybrooklynwine.com)</t>
  </si>
  <si>
    <t>Regal Liquors, Waverly, IA (001 319 352 1956)</t>
  </si>
  <si>
    <t>Regal Wine Imports, Marlton, NJ (001 856 985 6388)</t>
  </si>
  <si>
    <t>Regal Wine, Santa Rose, CA (001 707 836 2100)</t>
  </si>
  <si>
    <t>Regency Wines, Santa Monica, CA (001 800 946 3664)</t>
  </si>
  <si>
    <t>Reliable Churchill, LLLP, Baltimore, MD (001 410 439 5000)</t>
  </si>
  <si>
    <t>Remy Amerique Inc, New York, NY (001 212 399 4200)</t>
  </si>
  <si>
    <t>Republic National Distributing Company, nationwide (www.rndc-usa.com)</t>
  </si>
  <si>
    <t>Retailvision, Middlebury, VT (001 800 381 1288)</t>
  </si>
  <si>
    <t>Ricks Wine &amp; Gourmet, Alexandria, VA (www.rickswine.com)</t>
  </si>
  <si>
    <t>River City Cellars Inc, Richmond, VA (www.rivercitycellars.com)</t>
  </si>
  <si>
    <t>Roanake Valley Wine, Salem, VA  (001 540 444 4440)</t>
  </si>
  <si>
    <t>Robert Kacher, New York, NY (001 202 832 9083)</t>
  </si>
  <si>
    <t>Robert Mondavi Winery, Oakville, CA (001 707 226 1395)</t>
  </si>
  <si>
    <t>Robert Whale Selections, New York, NY (001 202 237 5200)</t>
  </si>
  <si>
    <t>Roberts Market, Woodside, CA (www.robertsmarket.com)</t>
  </si>
  <si>
    <t>Rock Creek Wine Merchants, Charlotte, NC (001 704 364 2972)</t>
  </si>
  <si>
    <t>Rodinia LLC, Chicago, IL (001 312 475 1711)</t>
  </si>
  <si>
    <t>Rolivia Inc, Lawrence, MA (001 978 681 5710)</t>
  </si>
  <si>
    <t>Romano Brands Inc, Long Island, NY (www.romanobrands.com)</t>
  </si>
  <si>
    <t>Roots Wine, Tampa, FL (001 813 991 9896)</t>
  </si>
  <si>
    <t>Rosenthal Wine Merchant, Maspeth, NY (001 800 910 1990)</t>
  </si>
  <si>
    <t>Rotondos Oakridge Liquor, Clark, NJ (001 732 382 2440)</t>
  </si>
  <si>
    <t>Royal Wine Corp, New York, NY (001 718 534 0118)</t>
  </si>
  <si>
    <t>Ruby Wines, Avon, MA (www.rubywines.com)</t>
  </si>
  <si>
    <t>Rudi &amp; Son, Southbridge, MA (001 508 764 8725)</t>
  </si>
  <si>
    <t>Rudi Wiest Selections, San Marcos, CA (001 760 566 0499)</t>
  </si>
  <si>
    <t>S Selections LLC, Miami, FL (001 305 227 3778)</t>
  </si>
  <si>
    <t>Salisbury Wines, Salisbury, CT (www.salisburywines.com)</t>
  </si>
  <si>
    <t>Saluti Wine Co, Vancouver, WA (001 360 891 5505)</t>
  </si>
  <si>
    <t>Sams Wines &amp; Spirits, Chicago, IL (001 312 664 4394)</t>
  </si>
  <si>
    <t>San Francisco Wine Exchange, San Francisco, CA (001 415 546 0484)</t>
  </si>
  <si>
    <t>Santiam Wine Company, Salem, OR (www.santiamwine.com)</t>
  </si>
  <si>
    <t>Saraiva Enterprises, New Bedford, MA (www.saraivaenterprises.com)</t>
  </si>
  <si>
    <t>Saratoga Wine Exchange, Saratoga Springs, NY (www.saratogawine.com)</t>
  </si>
  <si>
    <t>Savannah Distributing Company, Savannah, GA (001 912 233 1167)</t>
  </si>
  <si>
    <t>Savio Soares Selections, Brooklyn, NY (001 718 797 4114)</t>
  </si>
  <si>
    <t>SCD Trading LLC, Grantsburg, WI (001 715 327 4193)</t>
  </si>
  <si>
    <t>Schaeffers Wines, Skokie, IL (www.schaefers.com)</t>
  </si>
  <si>
    <t>Schieffelin &amp; Somerset, New York, NY (001 212 251 8426)</t>
  </si>
  <si>
    <t>Schindler Weissmann, Los Angeles, CA (001 323 666 5566)</t>
  </si>
  <si>
    <t>Schlossadler International Wines, Oceanside, CA (www.schlossadler.com)</t>
  </si>
  <si>
    <t>Schmitt Sohne Inc, Millersville, MD (001 410 729 4083)</t>
  </si>
  <si>
    <t>Scott Paul Wines, Carleton, OR (www.scottpaul.com)</t>
  </si>
  <si>
    <t>Scott Street Portfolio, Lafayette, CA (001 925 299 6854)</t>
  </si>
  <si>
    <t>Select Fine Wine, Traverse City, MI (001 231 932 9057)</t>
  </si>
  <si>
    <t>Select Liquors, Allston, MA (www.selectliquors.com)</t>
  </si>
  <si>
    <t>Select Wines Inc, Chantilly, VA (www.selectwinesinc.com)</t>
  </si>
  <si>
    <t>Select Wines LLC, Harrison, NY (001 888 421 9463)</t>
  </si>
  <si>
    <t>Selected Estates Europe, New York, NY (001 914 698 7202)</t>
  </si>
  <si>
    <t>Serge Dor Selection, New York, NY (001 914 861 9206)</t>
  </si>
  <si>
    <t>Shaker Square Beverage, Cleveland, OH (001 216 561 5100)</t>
  </si>
  <si>
    <t>Shaw-Ross Int, Miramar, FL (001 954 430 5020)</t>
  </si>
  <si>
    <t>Sherbrooke Cellars, New York, NY (001 914 722 9100)</t>
  </si>
  <si>
    <t>Sherry-Lehmann, New York, NY (001 212 838 7500)</t>
  </si>
  <si>
    <t>Sherwood House Vineyards, Jamesport, NY (001 631 779 2817)</t>
  </si>
  <si>
    <t>Siema Wines, Springfield, VA (001 703 455 1200)</t>
  </si>
  <si>
    <t>Siena Imports, San Francisco, CA (001 415 285 9675)</t>
  </si>
  <si>
    <t>Signature Imports, Mansfield, MA (001 408 947 8511)</t>
  </si>
  <si>
    <t>Silks Variety, Sheffield, MA (001 413 229 8702)</t>
  </si>
  <si>
    <t>Silvas Discount Liquors, New Bedford, MA (001 508 997 4343)</t>
  </si>
  <si>
    <t>Simon N Cellars, Charlottesville, VA (www.simonncellars.com)</t>
  </si>
  <si>
    <t>Slappy's Spirits, Ashtabula, OH (001 440 964 3477)</t>
  </si>
  <si>
    <t>Slocum &amp; Sons, Colorado Springs, CO (001 203 239 8000)</t>
  </si>
  <si>
    <t>Small Vineyards LLC, Seattle, WA (001 206 933 6767)</t>
  </si>
  <si>
    <t>SMD Selection, New York, NY (001 518 452 6049)</t>
  </si>
  <si>
    <t>SMS Wines, Denver, CO (001 303 495 3811)</t>
  </si>
  <si>
    <t>Sober, New York, NY (www.aocfinewines.com)</t>
  </si>
  <si>
    <t>Solstars Inc NY, New York, NY (001 212 605 0430)</t>
  </si>
  <si>
    <t>Sotiris Bafitis Selections, Washington, WA (001 202 483 5436)</t>
  </si>
  <si>
    <t>Southcorp Wines The Americas, Napa, CA (001 707 258 8755)</t>
  </si>
  <si>
    <t>Southern Starz, Huntington Beach, CA (001 714 892 3030)</t>
  </si>
  <si>
    <t>Southern Wine Group LLC, Bend, Oregon (001 541 388 5332)</t>
  </si>
  <si>
    <t>Southern Wine, ationwide (www.southernwine.com)</t>
  </si>
  <si>
    <t>Southern Wines &amp; Spirits of America, Miami, FL (001 305 625 4171)</t>
  </si>
  <si>
    <t>Southland Beverage &amp; Spirits, Middleburg Heights, OH (001 440 843 8575)</t>
  </si>
  <si>
    <t>Spain Wine Collection, New York, NY (001 845 268 2622)</t>
  </si>
  <si>
    <t>Spanish Wine Exclusives, NY (www.spanish-wine-exclusives.com)</t>
  </si>
  <si>
    <t>Sparrows Fine Wine, New York, NY (001 607 256 7145)</t>
  </si>
  <si>
    <t>Speciality Cellars, Santa Fe Springs, CA (001 562 630 6630)</t>
  </si>
  <si>
    <t>Spec's, Beaumant, TX (001 713 526 8787)</t>
  </si>
  <si>
    <t>Spirits of Serendipity Imports, Las Vegas, NV (www.enjoyserendipity.com)</t>
  </si>
  <si>
    <t>Spirits of St. Louis Imports, Fairview Heights, IL (www.spirits-stl.com)</t>
  </si>
  <si>
    <t>Spring Street Wine Shop, New York, NY (001 212 219 0521)</t>
  </si>
  <si>
    <t>St Helena Wine Center, St Helena, CA (001 707 963 1313)</t>
  </si>
  <si>
    <t>Stacole Co, Boca Raton, FL (001561 998 0029)</t>
  </si>
  <si>
    <t>Stacole Wines, Boca Raton, FL (001 561 998 0029)</t>
  </si>
  <si>
    <t>Stanza Wine, Manteca, CA (www.stanzawine.com)</t>
  </si>
  <si>
    <t>Star Cellars, Philadelphia, PA (001 215 988 0312)</t>
  </si>
  <si>
    <t>State Line Fine Wines, Weirton, WV (www.statelinefinewine.com)</t>
  </si>
  <si>
    <t>Station Imports, Huntington Station, NY (001 719 633 2184)</t>
  </si>
  <si>
    <t>Ste Michelle Wine Estates, Woodinville, WA (001 425 488 1133)</t>
  </si>
  <si>
    <t>Stellar Importing Company, Whitestone, NY (001 718 352 1180)</t>
  </si>
  <si>
    <t>Stimson Lane Ltd, Woodinville, WA (001 425 488 1133)</t>
  </si>
  <si>
    <t>Suburban News, Norfolk, VA (001 757 587 7681)</t>
  </si>
  <si>
    <t>Suburban Wines and Sprits, New York, NY (001 914 962 3100)</t>
  </si>
  <si>
    <t>Summa Vitis, Vineburg, CA (001 707 933 0907)</t>
  </si>
  <si>
    <t>Superior Wines, Carnford, NY (www.superiorwineselections.com)</t>
  </si>
  <si>
    <t>Supreme Wines &amp; Spirits, New York, NY (001 212 404 7904)</t>
  </si>
  <si>
    <t>Suprex International, Herndon, VA (001 703 237 9209)</t>
  </si>
  <si>
    <t>Surf Beverage Inc, Murrells Inlet, SC (001 843 357 7873)</t>
  </si>
  <si>
    <t>Sussex Wine Merchants, Moorestown, NJ (001 856 608 9644)</t>
  </si>
  <si>
    <t>SV Imports, Signal Hill, CA (001 206 233 6767)</t>
  </si>
  <si>
    <t>Sweet Olive Cafe, Alton, IL (001 618 465 7669)</t>
  </si>
  <si>
    <t>T Edward Wines, New York, NY (001 212 233 1504)</t>
  </si>
  <si>
    <t>Table &amp; Vine, West Springfield, MA (001 413 736 4694)</t>
  </si>
  <si>
    <t>Table &amp; Vine, West Springfield, MA (www.tableandvine.com)</t>
  </si>
  <si>
    <t>Tafelberg Imports, Emerson, NJ (001 201 225 9627)</t>
  </si>
  <si>
    <t>Taste Vino Selections, Napa, CA (www.taste-vino.com/)</t>
  </si>
  <si>
    <t>Tastings Import Company, Ponte Vedra Beach, FL (001 904 273 0107)</t>
  </si>
  <si>
    <t>Terlato Wine International, Lake Bluff, IL (001 847 604 8900)</t>
  </si>
  <si>
    <t>Terra Firma, Oakland, CA (001 866 766 9463)</t>
  </si>
  <si>
    <t>Terra Verus Trading Co, Austin, TX (www.terraverus.com)</t>
  </si>
  <si>
    <t>Terranova Imports Corp, Philadelphia, PA (001 215 744 8565)</t>
  </si>
  <si>
    <t>Terry Seitz Inc, Boca Grande, FL (001 941 473 8769)</t>
  </si>
  <si>
    <t>Tesori Wines, San Francisco, CA (001 310 455 9463)</t>
  </si>
  <si>
    <t>TGIC Importers Inc, Woodland Hills, CA (001 818 225 5100)</t>
  </si>
  <si>
    <t>The Artisan Collection, Brooklyn, NY (001 718 596 0722)</t>
  </si>
  <si>
    <t>The Australian Wine Connection Inc, Carlsbad, CA (001 760 438 5714)</t>
  </si>
  <si>
    <t>The Beer Nut Inc, Salt Lake City, UT (001 801 531 8182)</t>
  </si>
  <si>
    <t>The Epicure, Chatham, MA (001 508 945 0047)</t>
  </si>
  <si>
    <t>The Gold Medal Wine Club, Santa Barbara, CA (www.goldmedalwineclub.com)</t>
  </si>
  <si>
    <t>The Grateful Palate, Oxnard, CA (001 805 278 9095)</t>
  </si>
  <si>
    <t>The Liquor Stop, Bel Air, MD (001 410 838 2797)</t>
  </si>
  <si>
    <t>The Marchetti Co, Cleveland, OH (www.tmarchettico.com)</t>
  </si>
  <si>
    <t>The Organic Cellar, Laguna Beach, CA (www.theorganiccellar.com)</t>
  </si>
  <si>
    <t>The Other Wine and Spirits LLC, Miami, FL (www.ows-winespirits.com)</t>
  </si>
  <si>
    <t>The Sorting Table, Napa, CA (001 707 603 1460)</t>
  </si>
  <si>
    <t>The Sorting Table, Napa, CA (www.thesortingtable.com)</t>
  </si>
  <si>
    <t>The Stone Group LLC, Fort Lauderdale, FL (001 954 465 4542)</t>
  </si>
  <si>
    <t>The Wild Grape, Burke, VA (www.twgrape.com)</t>
  </si>
  <si>
    <t>The Wine &amp; Cheese Depot,  Ludlow, VT (001 802 228 4128)</t>
  </si>
  <si>
    <t>The Wine and Spirits Shippers Association, Arlington, VA (www.wssa.com)</t>
  </si>
  <si>
    <t>The Wine Cellar, Midlothian, VA (www.winecellarva.com)</t>
  </si>
  <si>
    <t>The Wine Club, Santa Ana, CA (001 800 966 5432)</t>
  </si>
  <si>
    <t>The Wine Company, Des Moines, IA (001 515 334 5585)</t>
  </si>
  <si>
    <t>The Wine Pro, Swampscott, MA (001 781 595 4796)</t>
  </si>
  <si>
    <t>The Wine Rack, Basking Ridge, NJ (www.thewineracknj.com)</t>
  </si>
  <si>
    <t>The Wine Seller, Port, WA (001 360 385 7673)</t>
  </si>
  <si>
    <t>The Wine Shop, Charlotte, NC (001 704 377 5373)</t>
  </si>
  <si>
    <t>The Wine Specialist, Washington, WA (001 202 833 0707)</t>
  </si>
  <si>
    <t>The Wineseller &amp; More, Wilmington, NC (001 910 799 5700)</t>
  </si>
  <si>
    <t>Think Global LLC, Santa Barbara, CA (www.thinkglobalwines.com)</t>
  </si>
  <si>
    <t>Thurston Wine, Irvine, CA (001 714 734 5702)</t>
  </si>
  <si>
    <t>Tim’s Wine Market, Orlando, FL (www.timswine.com)</t>
  </si>
  <si>
    <t>Tinamou Wine Company, Sonoma, CA (www.tinamou.com)</t>
  </si>
  <si>
    <t>Total Beverage Solutions, Orefield, PA (001 570 479 0095)</t>
  </si>
  <si>
    <t>Total Wine and More, nationwide (001 309 795 1080)</t>
  </si>
  <si>
    <t>Touchstone Wines, nationwide (www.touchstone-wines.com)</t>
  </si>
  <si>
    <t>Trader Joes, nationwide (www.traderjoes.com)</t>
  </si>
  <si>
    <t>Tradewinds Specialty Imports, LLC, Washington, DC (tradewindsspeciality.com)</t>
  </si>
  <si>
    <t>Transat Trade, Gardena, CA (001 310 516 6799)</t>
  </si>
  <si>
    <t>Transatlantic Bubbles LLC, Woodbridge, CT (001 203 464 0051)</t>
  </si>
  <si>
    <t>Transatlantic Wines &amp; Spirits, Miami, FL (www.southernwine.com)</t>
  </si>
  <si>
    <t>Traversos Gourmet Foods&amp;Wine, Santa Rosa, CA (001 707 542 2530)</t>
  </si>
  <si>
    <t>Treana Winery, Paso Robles, CA (www.treana.com)</t>
  </si>
  <si>
    <t>Triage Wines, Seattle, WA (www.triagewines.com)</t>
  </si>
  <si>
    <t>Tricana Imports, New York, NY (001 556 935 4080)</t>
  </si>
  <si>
    <t>Trilussa Wine Company, Los Angeles, CA (001 415 499 8466)</t>
  </si>
  <si>
    <t>Trinchero Family Estates, Helena, CA (001 707 963 5928)</t>
  </si>
  <si>
    <t>Trireme Imports, Hunterville, NC (001 704 875 1973 )</t>
  </si>
  <si>
    <t>Tri-Vin Imports, Mount Vernon, NY (001 914 664 3155)</t>
  </si>
  <si>
    <t>Tri-Wines, Mount Vernon, NY (001 845 528 4330)</t>
  </si>
  <si>
    <t>Tru Wines, Valley Village, CA (001 818 261 9590)</t>
  </si>
  <si>
    <t>Truly Fine Wine Inc, San Diego, CA (001 858 270 9463)</t>
  </si>
  <si>
    <t>Tullys Beer &amp; Wine, Wells, ME (www.tullysbeerandwine.com)</t>
  </si>
  <si>
    <t>Turner Wine Imports, Morrisville, NC (www.turnerwineimports.com)</t>
  </si>
  <si>
    <t>Tuscany Import &amp; Distributors, Pompano Beach, FL (001 954 925 1651)</t>
  </si>
  <si>
    <t>Tutto Vino, Sausalite, CA (001 510 233 8466)</t>
  </si>
  <si>
    <t>Ultra Luxe Wine, Ullister, MO (www.ultraluxewine.com)</t>
  </si>
  <si>
    <t>Union Beverage Company, Chicago, IL (001 773 254 9000)</t>
  </si>
  <si>
    <t>Union Square Wine &amp; Spirits, New York, NY (001 212 675 8100)</t>
  </si>
  <si>
    <t>United Cellar Inc, Miami, FL (001 305 898 1213)</t>
  </si>
  <si>
    <t>United Liquors, Braintree, MA (www.martignetti.com)</t>
  </si>
  <si>
    <t>United Wine Inc, Boca Raton, FL (www.unitedwinesflorida.com)</t>
  </si>
  <si>
    <t>USA Wine Imports, New York, NY (001 212 941 7133)</t>
  </si>
  <si>
    <t>USA Wine West. Sausalito, CA (001 415 331 4906)</t>
  </si>
  <si>
    <t>USB Corporation, Park Ridge, IL (001 847 297 3377)</t>
  </si>
  <si>
    <t>UVE Enterprices Inc, Napa, CA (001 707 259 5405)</t>
  </si>
  <si>
    <t>Valckenberg International, Tulsa, OK (www.valckenberg.com)</t>
  </si>
  <si>
    <t>Value Trading Network, Sterling, VA (001 703 785 2179)</t>
  </si>
  <si>
    <t>Vanguard Wines LLC, nationwide (001 614 291 3493)</t>
  </si>
  <si>
    <t>Varsity Liquors, Princeton, NJ (001 609 924 0836)</t>
  </si>
  <si>
    <t>Venezia Imports, St. Louis, MO (001 888 734 1271)</t>
  </si>
  <si>
    <t>Verdoni Imports, Hawthorne, NJ (001 973 636 0800)</t>
  </si>
  <si>
    <t>Veritas Imports, Arizona (001 310 205 3802)</t>
  </si>
  <si>
    <t>Verity Wine Partners, New York, NY (001 917 715 4571)</t>
  </si>
  <si>
    <t>Via Pacifica imports, Sebastopol, CA (www.viapacifica.com)</t>
  </si>
  <si>
    <t>Vias Import Ltd, New York, NY (001 212 629 0200)</t>
  </si>
  <si>
    <t>Victor Wines, Hollywood, FL (001 305 725 2727)</t>
  </si>
  <si>
    <t>Vidalco International LLC, Nationwide (www.vidalco.com)</t>
  </si>
  <si>
    <t>Vienna Wine Company,  Oakland, CA (001 510 848 6879)</t>
  </si>
  <si>
    <t>Vignaioli Selection, New York, NY (001 212 686 309)</t>
  </si>
  <si>
    <t>Vigneron Imports, Oakland, CA (001 510 530 1616)</t>
  </si>
  <si>
    <t>Vigneti d'Italia Imports, Doral, FL (www.vignetiditalia.net)</t>
  </si>
  <si>
    <t>Villa Italia, San Francisco, CA (001 650 873 6060)</t>
  </si>
  <si>
    <t>Village Liquors, New York, NY (001 516 354 0171)</t>
  </si>
  <si>
    <t>Village Spirits, Tolland, CT (001 860 875 5225)</t>
  </si>
  <si>
    <t>Vin Divino, Chicago, IL (001 773 334 6700)</t>
  </si>
  <si>
    <t>Vin Elite Imports Inc, Indianapolis, IN (001 317 264 9250)</t>
  </si>
  <si>
    <t>Vin Iberian Wine Merchants, Phoenix, AZ (001 505 220 9877)</t>
  </si>
  <si>
    <t>Vina del Mar, Ft. Lauderdale, FL (001 954 770 1681)</t>
  </si>
  <si>
    <t>Vina Mediterranean, Upper Marlboro, MD (001 301 599 8380)</t>
  </si>
  <si>
    <t>Vinaio Imports Ltd, Bronx, NY (001 718 842 7201)</t>
  </si>
  <si>
    <t>Vincor USA, Esparto, CA (001 530 662 3215)</t>
  </si>
  <si>
    <t>Vine Connections,  Sausalito, CA (www.vineconnections.com)</t>
  </si>
  <si>
    <t>Vine Merchants, Portland, OR (www.vinemerchants.com)</t>
  </si>
  <si>
    <t>Vine Street, Mount Laurel, NJ (001 215 533 9463)</t>
  </si>
  <si>
    <t>Vinea Imports, Seattle, WA (001 206 313 4994)</t>
  </si>
  <si>
    <t>Vines of Mendoza, Shady Side, MD (001 707 320 2699)</t>
  </si>
  <si>
    <t>Vineyard Brands, Birmingham, AL (001 205 980 8802)</t>
  </si>
  <si>
    <t>Vineyard Outlet, Napa, CA (001 707 252 4000)</t>
  </si>
  <si>
    <t>Vineyard Research, Lunenburg, MA (001 978 5827 215)</t>
  </si>
  <si>
    <t>Vinifera Import, New York, NY (001 631 467 5907)</t>
  </si>
  <si>
    <t>Vinilandia USA, Portland, ME (001 978 457 5508)</t>
  </si>
  <si>
    <t>Vinity Wine Co, San Francisco, CA (001 510 601 6010)</t>
  </si>
  <si>
    <t>Vinnovative Imports, Denver, NC (001 704 489 9463)</t>
  </si>
  <si>
    <t>Vino Cava LLC, Philadelphia, PA (001 610 688 8415)</t>
  </si>
  <si>
    <t>Vino Mercato, Bend, OR (001 541 385 6979)</t>
  </si>
  <si>
    <t>Vino Tech LLC, Califon, NJ (www.vinotechimports.com)</t>
  </si>
  <si>
    <t>Vinos &amp; Gourmet Inc, Richmond, VA (001 510 290 1156)</t>
  </si>
  <si>
    <t>Vinos del Sol, Corralitos, CA (www.vinodelsol.com)</t>
  </si>
  <si>
    <t>Vinos del Sur, Phoenix, AZ (www.vinos-del-sur.com)</t>
  </si>
  <si>
    <t>Vintage 59, Washington, WA (001 202 966 9218)</t>
  </si>
  <si>
    <t>Vintage ImportsBristol, PA (001 215 788 1300)</t>
  </si>
  <si>
    <t>Vintage Liquors &amp; Fine Wines, Miami, FL (001 305 235 4302)</t>
  </si>
  <si>
    <t>Vintage Selections, Cape Canaveral, FL (001 321 783 2700)</t>
  </si>
  <si>
    <t>Vintage Wine &amp; Spirits, Mill Valley, CA (www.vintagewines.biz)</t>
  </si>
  <si>
    <t>Vintage Wine Merchant, San Jose, CA (www.vintagewinemerchants.com)</t>
  </si>
  <si>
    <t>Vintage Wines  Inc, Staten Island, NY (www.vintagewinesinc.com)</t>
  </si>
  <si>
    <t>Vintage Wines LLC, Des Plaines, IL (www.vintagewine.com)</t>
  </si>
  <si>
    <t>Vinteligence, Jericho, NY (001 515 414 1429)</t>
  </si>
  <si>
    <t>Vintner Select, Mason, OH (001 513 229 3630)</t>
  </si>
  <si>
    <t>Vintus, New York, NY (001 914 769 3000)</t>
  </si>
  <si>
    <t>Vinum International, Napa, CA (001 707 224 4601)</t>
  </si>
  <si>
    <t>Vinum USA, Madison, NJ (www.vinumusa.com)</t>
  </si>
  <si>
    <t>Vinum Wine Importing &amp; Distributing LLC, Seattle Washington, (0012062218843)</t>
  </si>
  <si>
    <t>Vinus Inc, Worcester, MA (www.vinusinc.com)</t>
  </si>
  <si>
    <t>Virtuoso Selections, Austin, TX (www.virtuososelections.com)</t>
  </si>
  <si>
    <t>Vision Wine &amp; Spirits LLC, Secaucus, NJ (001 201 210 0400</t>
  </si>
  <si>
    <t>Vitis Imports, Inglewood, CA (001 310 674 1112)</t>
  </si>
  <si>
    <t>Vlad Import Export, Toano, VA (001 757 592 4355)</t>
  </si>
  <si>
    <t>VOS Selections, New York, NY (001 212 967 6948)</t>
  </si>
  <si>
    <t>Vos Vinum Importing Ltd, New Rochelle, NY (001 914 235 8080)</t>
  </si>
  <si>
    <t>Votto Vines, Hamden, CT (www.vottovines.com)</t>
  </si>
  <si>
    <t>Vranken Pommer, New York, NY (001 212 921 1215)</t>
  </si>
  <si>
    <t>WALCA International, Miami, FL (001 305 639 3200)</t>
  </si>
  <si>
    <t>Wallys, Los Angeles, CA (001 310 475 0606)</t>
  </si>
  <si>
    <t>Wave Imports, New York, NY (001 212 279 0799)</t>
  </si>
  <si>
    <t>Wegmans, nationwide (www.wegmans.com)</t>
  </si>
  <si>
    <t>Weimax Wines &amp; Spirits, Burlingame, CA (001 650 343 0182)</t>
  </si>
  <si>
    <t>Wein-Bauer inc, Chicago, IL (001 847 678 0685)</t>
  </si>
  <si>
    <t>Weisler Imports - Bryn Mawr PA - 19010 - 610 220 7938</t>
  </si>
  <si>
    <t>Well Oiled Wine Company, Leesburg, VA (001 703 771 1477)</t>
  </si>
  <si>
    <t>Westor Imports, New York, NY (001 212 267 1133)</t>
  </si>
  <si>
    <t>Westpark Imports, Sharon Hill, PA (001 610 532 3039)</t>
  </si>
  <si>
    <t>Weygandt-Metzler Wine Importing, Unionville, PA (001 610 486 0800)</t>
  </si>
  <si>
    <t>Whole Foods, nationwide (001 413 586 9932)</t>
  </si>
  <si>
    <t>Wilburs Wines &amp; Spirits, Fort Collins, CO (001 970 226 8662)</t>
  </si>
  <si>
    <t>Wilkinson Gourmet Imports, Dana Point, CA  (001 949 661 7873)</t>
  </si>
  <si>
    <t>William Grant &amp; Sons Inc,  Edison, NJ (001 732 225 9000)</t>
  </si>
  <si>
    <t>William Harrison Imports, Manassas, VA (www.whimports.com)</t>
  </si>
  <si>
    <t>Williams Corner Wine, Charlottesville, VA (www.williamscorner.com)</t>
  </si>
  <si>
    <t>Willo Plaza Beverage &amp; Liquor,  Willoughby, OH (001 440 946 1800)</t>
  </si>
  <si>
    <t>Wilson Daniels Ltd, St Helena, CA (001 707 963 9661)</t>
  </si>
  <si>
    <t>Wine Adventures Inc, West Des Moines, IA (001 515 222 0866)</t>
  </si>
  <si>
    <t>Wine and Spirits of Slingerlands, New York, NY (001 518 438 5535)</t>
  </si>
  <si>
    <t>Wine Bridge Imports, Davis, CA (001 530 758 2870)</t>
  </si>
  <si>
    <t>Wine Brokers, Cincinnati, OH  (www.kdchaney.com)</t>
  </si>
  <si>
    <t>Wine by Gerard, New York, NY (001 212 889 1033)</t>
  </si>
  <si>
    <t>Wine Cask Imports, Acton, MA (www.wine-cask.com)</t>
  </si>
  <si>
    <t>Wine Co Ltd,  Hingham, MA (001 781 749 1147)</t>
  </si>
  <si>
    <t>Wine Emporium, Brooklyn, New York, NY (www.wineemporiumny.com)</t>
  </si>
  <si>
    <t>Wine Enterprises, Newark, NJ (001 973 465 1080)</t>
  </si>
  <si>
    <t>Wine Exchange, Orange County, CA (001 714 974 1453)</t>
  </si>
  <si>
    <t>Wine House, San Francisco, CA (001 415 355 9463)</t>
  </si>
  <si>
    <t>Wine Legend, Livingston, NJ (001 973 992 4441)</t>
  </si>
  <si>
    <t>Wine Library, Springfield, NJ (001 973 376 0005)</t>
  </si>
  <si>
    <t>Wine Markets International Inc, Syosset, NY ((516) 364-1850)</t>
  </si>
  <si>
    <t>Wine Merchant, Folsom, CA (001 916 985 9463)</t>
  </si>
  <si>
    <t>Wine Messenger, New York, NY (001 800 760 3960)</t>
  </si>
  <si>
    <t>Wine Symphony Inc, New York, NY (001 212 226 8283)</t>
  </si>
  <si>
    <t>Wine Traditions LTD - 3604 Ridgeway Ter, Falls Church VA 22044</t>
  </si>
  <si>
    <t>Wine Warehouse, Los Angeles, CA (001 800 331 2829)</t>
  </si>
  <si>
    <t>Wine Wave, New York, NY (001 516 433 1121)</t>
  </si>
  <si>
    <t>Wine Wine Situation, Los Angeles, CA (001 323 936 8700)</t>
  </si>
  <si>
    <t>Wine Without Borders LLC, Carrboro, NC (001 919 260 4438)</t>
  </si>
  <si>
    <t>Winebasket, Brockton, MA (http://wine-basket.net)</t>
  </si>
  <si>
    <t>Wineberry America, New York, NY (001 212 481 0322)</t>
  </si>
  <si>
    <t>Winebow Inc, Montvale, NJ (001 201 445 0620)</t>
  </si>
  <si>
    <t>Winerz.com, Orange, CA (001 888 818 9463)</t>
  </si>
  <si>
    <t>Wines by Morrell, East Hampton, NY (001 631 324 1230)</t>
  </si>
  <si>
    <t>Wines of France, Dunellen, NJ (001 908 654 6173)</t>
  </si>
  <si>
    <t>Wines We Are Importers &amp; Distibutors, Brooklyn, NY (001 778 680 8244)</t>
  </si>
  <si>
    <t>Wines West, Santa Rosa, CA (001 707 538 5846)</t>
  </si>
  <si>
    <t>Winesellers, Macomb, IL (001 847 679 0121)</t>
  </si>
  <si>
    <t>Winewise, Oakland, CA (001 510 848 6879)</t>
  </si>
  <si>
    <t>Wineworth LLC,  Bellevue, WA (http://wineworthimporters.com/)</t>
  </si>
  <si>
    <t>Winn Devaul Imports, Vashon, WA (001 206 463 6795)</t>
  </si>
  <si>
    <t>WJ Deutsch &amp; Sons, New York, NY (001 914 251 9463)</t>
  </si>
  <si>
    <t>Wooden Ships Inc, Garden City Park, NY (001 516 747 3588)</t>
  </si>
  <si>
    <t>Woodlake Market,  Kohler, WI (001 920 457 6570)</t>
  </si>
  <si>
    <t>Woodstock Wine &amp; Deli, Portland, OR (001 503 777 2208)</t>
  </si>
  <si>
    <t>World Shippers &amp; Importers Co, Philadelphia, PA (001 215 732 2018)</t>
  </si>
  <si>
    <t>World Vintage Llc, Nashville, TN (001 615 401 6888)</t>
  </si>
  <si>
    <t>Worldwide Cellars, Minneapolis, MN (001 612 378 0316)</t>
  </si>
  <si>
    <t>Worldwide Wines, North Haven, CT (001 203 239 4901)</t>
  </si>
  <si>
    <t>Worthwhile Wine Company, Atlanta, GA (001 678 358 5241)</t>
  </si>
  <si>
    <t>Yankee Spirits, Sturbridge, MA (001 508 347 2231)</t>
  </si>
  <si>
    <t>Yellowwood Wine Company,  San Francisco, CA (001 415 775 8059)</t>
  </si>
  <si>
    <t>Young's Market Company LLC, Orange County, CA (001 800 317 6150)</t>
  </si>
  <si>
    <t>Z Wines USA, Plymouth, MN (001 763 745 0620)</t>
  </si>
  <si>
    <t>Zachys, Scarsdale, NY (001 800 723 0241)</t>
  </si>
  <si>
    <t>Zancanella Importing Co, Portland, OR (001 503 236 5424)</t>
  </si>
  <si>
    <t>Zigzagando Wine, Novato, CA (001 415 897 3156)</t>
  </si>
  <si>
    <t>lab1</t>
  </si>
  <si>
    <t>lab2</t>
  </si>
  <si>
    <t>lab3</t>
  </si>
  <si>
    <t>lab4</t>
  </si>
  <si>
    <t>lab5</t>
  </si>
  <si>
    <t>lab6</t>
  </si>
  <si>
    <t>lab7</t>
  </si>
  <si>
    <t>lab8</t>
  </si>
  <si>
    <t>lab9</t>
  </si>
  <si>
    <t>lab10</t>
  </si>
  <si>
    <t>lab11</t>
  </si>
  <si>
    <t>lab12</t>
  </si>
  <si>
    <t>lab13</t>
  </si>
  <si>
    <t>lab14</t>
  </si>
  <si>
    <t>lab15</t>
  </si>
  <si>
    <t>lab16</t>
  </si>
  <si>
    <t>lab17</t>
  </si>
  <si>
    <t>lab18</t>
  </si>
  <si>
    <t>lab19</t>
  </si>
  <si>
    <t>lab20</t>
  </si>
  <si>
    <t>lab21</t>
  </si>
  <si>
    <t>lab22</t>
  </si>
  <si>
    <t>lab23</t>
  </si>
  <si>
    <t>lab24</t>
  </si>
  <si>
    <t>lab25</t>
  </si>
  <si>
    <t>lab26</t>
  </si>
  <si>
    <t>lab27</t>
  </si>
  <si>
    <t>lab28</t>
  </si>
  <si>
    <t>lab29</t>
  </si>
  <si>
    <t>lab30</t>
  </si>
  <si>
    <t>lab31</t>
  </si>
  <si>
    <t>lab32</t>
  </si>
  <si>
    <t>lab33</t>
  </si>
  <si>
    <t>lab34</t>
  </si>
  <si>
    <t>lab35</t>
  </si>
  <si>
    <t>lab36</t>
  </si>
  <si>
    <t>lab37</t>
  </si>
  <si>
    <t>lab38</t>
  </si>
  <si>
    <t>lab39</t>
  </si>
  <si>
    <t>lab40</t>
  </si>
  <si>
    <t>lab41</t>
  </si>
  <si>
    <t>lab42</t>
  </si>
  <si>
    <t>lab43</t>
  </si>
  <si>
    <t>lab44</t>
  </si>
  <si>
    <t>lab45</t>
  </si>
  <si>
    <t>lab46</t>
  </si>
  <si>
    <t>lab47</t>
  </si>
  <si>
    <t>lab48</t>
  </si>
  <si>
    <t>lab49</t>
  </si>
  <si>
    <t>lab50</t>
  </si>
  <si>
    <t>lab51</t>
  </si>
  <si>
    <t>lab52</t>
  </si>
  <si>
    <t>lab53</t>
  </si>
  <si>
    <t>lab54</t>
  </si>
  <si>
    <t>lab55</t>
  </si>
  <si>
    <t>lab56</t>
  </si>
  <si>
    <t>lab57</t>
  </si>
  <si>
    <t>lab60</t>
  </si>
  <si>
    <t>lab61</t>
  </si>
  <si>
    <t>lab62</t>
  </si>
  <si>
    <t>lab63</t>
  </si>
  <si>
    <t>lab64</t>
  </si>
  <si>
    <t>lab65</t>
  </si>
  <si>
    <t>lab66</t>
  </si>
  <si>
    <t>lab67</t>
  </si>
  <si>
    <t>lab68</t>
  </si>
  <si>
    <t>lab69</t>
  </si>
  <si>
    <t>lab70</t>
  </si>
  <si>
    <t>lab71</t>
  </si>
  <si>
    <t>lab72</t>
  </si>
  <si>
    <t>WineColours</t>
  </si>
  <si>
    <t>Red</t>
  </si>
  <si>
    <t>Rosé</t>
  </si>
  <si>
    <t>White</t>
  </si>
  <si>
    <t>WineStyles</t>
  </si>
  <si>
    <t>Sparkling</t>
  </si>
  <si>
    <t>Still Dry</t>
  </si>
  <si>
    <t>Still Medium Dry</t>
  </si>
  <si>
    <t>Still Medium Sweet</t>
  </si>
  <si>
    <t>Sweet</t>
  </si>
  <si>
    <t>Fortified</t>
  </si>
  <si>
    <t>Algeria</t>
  </si>
  <si>
    <t>Argentina</t>
  </si>
  <si>
    <t>Australia</t>
  </si>
  <si>
    <t>Austria</t>
  </si>
  <si>
    <t>Belgium</t>
  </si>
  <si>
    <t>Bosnia - Herzegovina</t>
  </si>
  <si>
    <t>Brazil</t>
  </si>
  <si>
    <t>Bulgaria</t>
  </si>
  <si>
    <t>Canada</t>
  </si>
  <si>
    <t>Chile</t>
  </si>
  <si>
    <t>China</t>
  </si>
  <si>
    <t>Croatia</t>
  </si>
  <si>
    <t>Cyprus</t>
  </si>
  <si>
    <t>Czech Republic</t>
  </si>
  <si>
    <t>Denmark</t>
  </si>
  <si>
    <t>Ecuador</t>
  </si>
  <si>
    <t>France</t>
  </si>
  <si>
    <t>Georgia</t>
  </si>
  <si>
    <t>Germany</t>
  </si>
  <si>
    <t>Greece</t>
  </si>
  <si>
    <t>Hungary</t>
  </si>
  <si>
    <t>Ireland</t>
  </si>
  <si>
    <t>Israel</t>
  </si>
  <si>
    <t>India</t>
  </si>
  <si>
    <t>Italy</t>
  </si>
  <si>
    <t>Japan</t>
  </si>
  <si>
    <t>Jordan</t>
  </si>
  <si>
    <t>Lebanon</t>
  </si>
  <si>
    <t>Luxembourg</t>
  </si>
  <si>
    <t>Macedonia</t>
  </si>
  <si>
    <t>Malta</t>
  </si>
  <si>
    <t>Mexico</t>
  </si>
  <si>
    <t>Moldova</t>
  </si>
  <si>
    <t>Morocco</t>
  </si>
  <si>
    <t>Netherlands</t>
  </si>
  <si>
    <t>New Zealand</t>
  </si>
  <si>
    <t>Peru</t>
  </si>
  <si>
    <t>Portugal</t>
  </si>
  <si>
    <t>Puerto Rico</t>
  </si>
  <si>
    <t>Romania</t>
  </si>
  <si>
    <t>Montenegro</t>
  </si>
  <si>
    <t>Serbia</t>
  </si>
  <si>
    <t>Slovakia</t>
  </si>
  <si>
    <t>Slovenia</t>
  </si>
  <si>
    <t>South Africa</t>
  </si>
  <si>
    <t>Spain</t>
  </si>
  <si>
    <t>Sweden</t>
  </si>
  <si>
    <t>Russia</t>
  </si>
  <si>
    <t>Switzerland</t>
  </si>
  <si>
    <t>Syria</t>
  </si>
  <si>
    <t>Thailand</t>
  </si>
  <si>
    <t>Tunisia</t>
  </si>
  <si>
    <t>Turkey</t>
  </si>
  <si>
    <t>United Kingdom</t>
  </si>
  <si>
    <t>USA</t>
  </si>
  <si>
    <t>Ukraine</t>
  </si>
  <si>
    <t>Uruguay</t>
  </si>
  <si>
    <t>Region of Production</t>
  </si>
  <si>
    <t>Aïn Bessem Bouria</t>
  </si>
  <si>
    <t>Coteaux de Mascara</t>
  </si>
  <si>
    <t>Coteaux de Tlemcen</t>
  </si>
  <si>
    <t>Coteaux du Zaccar</t>
  </si>
  <si>
    <t>Dahra hills</t>
  </si>
  <si>
    <t>Médéa</t>
  </si>
  <si>
    <t>Monts du Tessalah</t>
  </si>
  <si>
    <t>Catamarca</t>
  </si>
  <si>
    <t>Jujuy</t>
  </si>
  <si>
    <t>La Rioja</t>
  </si>
  <si>
    <t>Mendoza</t>
  </si>
  <si>
    <t xml:space="preserve">Neuquén </t>
  </si>
  <si>
    <t>Rio Negro</t>
  </si>
  <si>
    <t>Salta</t>
  </si>
  <si>
    <t>San Juan</t>
  </si>
  <si>
    <t>Tucumán</t>
  </si>
  <si>
    <t>New South Wales</t>
  </si>
  <si>
    <t>Queensland</t>
  </si>
  <si>
    <t>South Australia</t>
  </si>
  <si>
    <t>South Eastern Australia</t>
  </si>
  <si>
    <t>Tasmania</t>
  </si>
  <si>
    <t>Victoria</t>
  </si>
  <si>
    <t>Western Australia</t>
  </si>
  <si>
    <t>Landwein</t>
  </si>
  <si>
    <t>Burgenland</t>
  </si>
  <si>
    <t>Niederösterreich</t>
  </si>
  <si>
    <t>Steiermark</t>
  </si>
  <si>
    <t>Wien</t>
  </si>
  <si>
    <t>Flanders</t>
  </si>
  <si>
    <t>Wallonia</t>
  </si>
  <si>
    <t>Coastal Region</t>
  </si>
  <si>
    <t>Kozar</t>
  </si>
  <si>
    <t>Ukrina</t>
  </si>
  <si>
    <t>Majevica</t>
  </si>
  <si>
    <t>Rama</t>
  </si>
  <si>
    <t>Srednja Neretva</t>
  </si>
  <si>
    <t>Listica</t>
  </si>
  <si>
    <t>Trebišnjica</t>
  </si>
  <si>
    <t>Jablanica</t>
  </si>
  <si>
    <t>Dubrovnik</t>
  </si>
  <si>
    <t>Herzegovina</t>
  </si>
  <si>
    <t>Campos de Cima da Serra,</t>
  </si>
  <si>
    <t>Campanha</t>
  </si>
  <si>
    <t>Planalto Catarinense</t>
  </si>
  <si>
    <t xml:space="preserve">São Francisco Valley </t>
  </si>
  <si>
    <t>Serra do Sudeste</t>
  </si>
  <si>
    <t>Serra Gaúcha</t>
  </si>
  <si>
    <t>Eastern Region</t>
  </si>
  <si>
    <t>Northern Region</t>
  </si>
  <si>
    <t>Southern Region</t>
  </si>
  <si>
    <t>South Western Region</t>
  </si>
  <si>
    <t>Sub-Balkan Region</t>
  </si>
  <si>
    <t>British Columbia</t>
  </si>
  <si>
    <t>Manitoba</t>
  </si>
  <si>
    <t>New Brunswick</t>
  </si>
  <si>
    <t>NewFoundland</t>
  </si>
  <si>
    <t>Nova Scotia</t>
  </si>
  <si>
    <t>Ontario</t>
  </si>
  <si>
    <t>Prince Edward Island</t>
  </si>
  <si>
    <t>Quebec</t>
  </si>
  <si>
    <t>Aconcagua Valley</t>
  </si>
  <si>
    <t>Bío Bío Valley</t>
  </si>
  <si>
    <t>Cachapoal Valley</t>
  </si>
  <si>
    <t>Casablanca Valley</t>
  </si>
  <si>
    <t>Central Valley</t>
  </si>
  <si>
    <t>Choapa Valley</t>
  </si>
  <si>
    <t>Colchagua Valley</t>
  </si>
  <si>
    <t>Curicó Valley</t>
  </si>
  <si>
    <t>Elqui Valley</t>
  </si>
  <si>
    <t>Itata Valley</t>
  </si>
  <si>
    <t>Limari Valley</t>
  </si>
  <si>
    <t>Maipó Valley</t>
  </si>
  <si>
    <t>Malleco Valley</t>
  </si>
  <si>
    <t>Maule Valley</t>
  </si>
  <si>
    <t>Rapel</t>
  </si>
  <si>
    <t>San Antonio</t>
  </si>
  <si>
    <t>Ningxia</t>
  </si>
  <si>
    <t>Jilin</t>
  </si>
  <si>
    <t>Gansu</t>
  </si>
  <si>
    <t>Henan</t>
  </si>
  <si>
    <t>Shandong</t>
  </si>
  <si>
    <t>Tianjin</t>
  </si>
  <si>
    <t xml:space="preserve">Xinjiang </t>
  </si>
  <si>
    <t xml:space="preserve">Shanxi </t>
  </si>
  <si>
    <t>Sichuan</t>
  </si>
  <si>
    <t>Yunnan</t>
  </si>
  <si>
    <t>Hebei</t>
  </si>
  <si>
    <t>Liaoning</t>
  </si>
  <si>
    <t>Coastal</t>
  </si>
  <si>
    <t>Continental</t>
  </si>
  <si>
    <t>Akama-Laona</t>
  </si>
  <si>
    <t>Commandaria</t>
  </si>
  <si>
    <t>Krasohoria Lemesou - Lona</t>
  </si>
  <si>
    <t>Limassol</t>
  </si>
  <si>
    <t>Larnaca districts</t>
  </si>
  <si>
    <t>Nicosia</t>
  </si>
  <si>
    <t>Paphos</t>
  </si>
  <si>
    <t>Pitsilia</t>
  </si>
  <si>
    <t>Vouni Panayias - Ambelitis</t>
  </si>
  <si>
    <t>Bohemia</t>
  </si>
  <si>
    <t>Moravia</t>
  </si>
  <si>
    <t>Not Applicable</t>
  </si>
  <si>
    <t>Canar Azuay</t>
  </si>
  <si>
    <t>Cotopaxi</t>
  </si>
  <si>
    <t>Imbabura</t>
  </si>
  <si>
    <t>Loja</t>
  </si>
  <si>
    <t>Pinchincha</t>
  </si>
  <si>
    <t>Tungurahua</t>
  </si>
  <si>
    <t>Alsace</t>
  </si>
  <si>
    <t>Bordeaux</t>
  </si>
  <si>
    <t>Beaujolais</t>
  </si>
  <si>
    <t>Burgundy</t>
  </si>
  <si>
    <t>Champagne</t>
  </si>
  <si>
    <t>Poitou-Charentes</t>
  </si>
  <si>
    <t>Corsica</t>
  </si>
  <si>
    <t>Jura</t>
  </si>
  <si>
    <t>Languedoc-Roussillon</t>
  </si>
  <si>
    <t>Loire</t>
  </si>
  <si>
    <t>Provence</t>
  </si>
  <si>
    <t>Rhône</t>
  </si>
  <si>
    <t>Savoie</t>
  </si>
  <si>
    <t>Southwest France</t>
  </si>
  <si>
    <t>Ajara</t>
  </si>
  <si>
    <t>Black Sea Coast</t>
  </si>
  <si>
    <t>Imereti</t>
  </si>
  <si>
    <t>Kakheti</t>
  </si>
  <si>
    <t>Kvemo Kartli</t>
  </si>
  <si>
    <t>Meskheti</t>
  </si>
  <si>
    <t>Racha-Lechkhumi</t>
  </si>
  <si>
    <t>Ahr</t>
  </si>
  <si>
    <t>Baden</t>
  </si>
  <si>
    <t>Franken</t>
  </si>
  <si>
    <t>Hessische Bergstrasse</t>
  </si>
  <si>
    <t>Mittelrhein</t>
  </si>
  <si>
    <t>Mosel</t>
  </si>
  <si>
    <t>Nahe</t>
  </si>
  <si>
    <t>Pfalz</t>
  </si>
  <si>
    <t>Rheingau</t>
  </si>
  <si>
    <t>Rheinhessen</t>
  </si>
  <si>
    <t>Saale Unstrut</t>
  </si>
  <si>
    <t>Sachsen</t>
  </si>
  <si>
    <t>Württemberg</t>
  </si>
  <si>
    <t>Aegean Islands</t>
  </si>
  <si>
    <t>Central Greece</t>
  </si>
  <si>
    <t>Crete</t>
  </si>
  <si>
    <t>Epirus &amp; Ionian Islands</t>
  </si>
  <si>
    <t>Peloponnese</t>
  </si>
  <si>
    <t>Thessaly</t>
  </si>
  <si>
    <t>Thrace</t>
  </si>
  <si>
    <t xml:space="preserve">Észak-Dunántúl </t>
  </si>
  <si>
    <t>Balaton</t>
  </si>
  <si>
    <t xml:space="preserve">Dél-Pannónia </t>
  </si>
  <si>
    <t xml:space="preserve">Duna </t>
  </si>
  <si>
    <t xml:space="preserve">Felső-Magyarország </t>
  </si>
  <si>
    <t>Tokaj-Hegyalja</t>
  </si>
  <si>
    <t>Tolna</t>
  </si>
  <si>
    <t>Galilee</t>
  </si>
  <si>
    <t>Judean Hills</t>
  </si>
  <si>
    <t>Negev</t>
  </si>
  <si>
    <t>Shomron</t>
  </si>
  <si>
    <t>Samson</t>
  </si>
  <si>
    <t>Himachal Pradesh</t>
  </si>
  <si>
    <t>Karnataka</t>
  </si>
  <si>
    <t>Maharashtra</t>
  </si>
  <si>
    <t>Madhya Pradesh</t>
  </si>
  <si>
    <t>Mizoram</t>
  </si>
  <si>
    <t>Piedmont</t>
  </si>
  <si>
    <t>Rest of Italy</t>
  </si>
  <si>
    <t>Southern Italy</t>
  </si>
  <si>
    <t>Tuscany</t>
  </si>
  <si>
    <t>Veneto</t>
  </si>
  <si>
    <t>Aomori</t>
  </si>
  <si>
    <t>Fukuoka</t>
  </si>
  <si>
    <t>Hyogo</t>
  </si>
  <si>
    <t>Ishikari</t>
  </si>
  <si>
    <t>Ibaraki</t>
  </si>
  <si>
    <t>Kumamoto</t>
  </si>
  <si>
    <t>Kamikawa</t>
  </si>
  <si>
    <t>Miyazaki</t>
  </si>
  <si>
    <t>Nagano</t>
  </si>
  <si>
    <t>Nilgata</t>
  </si>
  <si>
    <t>Ōita</t>
  </si>
  <si>
    <t>Okayama</t>
  </si>
  <si>
    <t>Shiga</t>
  </si>
  <si>
    <t>Shimane</t>
  </si>
  <si>
    <t>Tochigi</t>
  </si>
  <si>
    <t>Tokachi</t>
  </si>
  <si>
    <t>Yamagata</t>
  </si>
  <si>
    <t>Yamanashi</t>
  </si>
  <si>
    <t>Bekaa Valley</t>
  </si>
  <si>
    <t>Bhamdoun</t>
  </si>
  <si>
    <t>Jezzine</t>
  </si>
  <si>
    <t>Kfifane</t>
  </si>
  <si>
    <t>Lamartine Valley</t>
  </si>
  <si>
    <t>Rechmaya</t>
  </si>
  <si>
    <t>Moselle</t>
  </si>
  <si>
    <t>Pcinja-Osogovo</t>
  </si>
  <si>
    <t>Povaraje</t>
  </si>
  <si>
    <t>Pelagonija-Polong</t>
  </si>
  <si>
    <t>Baja California</t>
  </si>
  <si>
    <t>Coahuila</t>
  </si>
  <si>
    <t>Durango</t>
  </si>
  <si>
    <t>Valle Querétaro</t>
  </si>
  <si>
    <t xml:space="preserve">Sonora </t>
  </si>
  <si>
    <t>Zacatecas</t>
  </si>
  <si>
    <t>Balti</t>
  </si>
  <si>
    <t>Codru</t>
  </si>
  <si>
    <t>Comrat</t>
  </si>
  <si>
    <t>Nistreana</t>
  </si>
  <si>
    <t>East</t>
  </si>
  <si>
    <t>Meknès &amp; Fès</t>
  </si>
  <si>
    <t>The Northern Plain</t>
  </si>
  <si>
    <t xml:space="preserve">Rabat &amp; Casablanca </t>
  </si>
  <si>
    <t>Auckland</t>
  </si>
  <si>
    <t>Bay of Plenty</t>
  </si>
  <si>
    <t>Canterbury</t>
  </si>
  <si>
    <t>Central Otago</t>
  </si>
  <si>
    <t>Gisborne</t>
  </si>
  <si>
    <t>Hawke's Bay</t>
  </si>
  <si>
    <t>Marlborough</t>
  </si>
  <si>
    <t>Northland</t>
  </si>
  <si>
    <t>Nelson</t>
  </si>
  <si>
    <t>Waikato</t>
  </si>
  <si>
    <t>Waipara</t>
  </si>
  <si>
    <t>Wairarapa</t>
  </si>
  <si>
    <t>Waitaki</t>
  </si>
  <si>
    <t>Northern</t>
  </si>
  <si>
    <t>Southern</t>
  </si>
  <si>
    <t>Madeira</t>
  </si>
  <si>
    <t>Port</t>
  </si>
  <si>
    <t>Banat</t>
  </si>
  <si>
    <t>Crisana</t>
  </si>
  <si>
    <t>Dobrogea</t>
  </si>
  <si>
    <t>Maramures</t>
  </si>
  <si>
    <t>Muntenia &amp; Oltenia</t>
  </si>
  <si>
    <t>Transylvania</t>
  </si>
  <si>
    <t xml:space="preserve">Crmnica </t>
  </si>
  <si>
    <t>Podgorica</t>
  </si>
  <si>
    <t>Timok</t>
  </si>
  <si>
    <t xml:space="preserve">Nišava-South Morava </t>
  </si>
  <si>
    <t xml:space="preserve">West Morava </t>
  </si>
  <si>
    <t xml:space="preserve">Šumadija-Great Morava </t>
  </si>
  <si>
    <t xml:space="preserve">Pocerina </t>
  </si>
  <si>
    <t>Srem</t>
  </si>
  <si>
    <t xml:space="preserve">Subotica-Horgoš  </t>
  </si>
  <si>
    <t>Kosovo</t>
  </si>
  <si>
    <t>Juznoslovenská</t>
  </si>
  <si>
    <t>Malokarpatská</t>
  </si>
  <si>
    <t>Nitrianska</t>
  </si>
  <si>
    <t>Stredoslovenská</t>
  </si>
  <si>
    <t>Tokajská</t>
  </si>
  <si>
    <t>Východoslovenská</t>
  </si>
  <si>
    <t>Podravje</t>
  </si>
  <si>
    <t>Posavje</t>
  </si>
  <si>
    <t>Primorska</t>
  </si>
  <si>
    <t>Breede River Valley</t>
  </si>
  <si>
    <t>Klein Karoo</t>
  </si>
  <si>
    <t>Olifants River</t>
  </si>
  <si>
    <t xml:space="preserve">Overberg </t>
  </si>
  <si>
    <t>Cape Agulhas</t>
  </si>
  <si>
    <t>Walker Bay</t>
  </si>
  <si>
    <t>Boberg</t>
  </si>
  <si>
    <t>Northern Cape</t>
  </si>
  <si>
    <t>Western Cape</t>
  </si>
  <si>
    <t>Hartswater</t>
  </si>
  <si>
    <t xml:space="preserve">Lower Orange </t>
  </si>
  <si>
    <t>Cederberg</t>
  </si>
  <si>
    <t>Ceres</t>
  </si>
  <si>
    <t>Herbertsdale</t>
  </si>
  <si>
    <t>Rietrivier FS</t>
  </si>
  <si>
    <t>Swartberg</t>
  </si>
  <si>
    <t>Prince Albert Valley</t>
  </si>
  <si>
    <t>Lamberts Bay</t>
  </si>
  <si>
    <t>The Islands</t>
  </si>
  <si>
    <t xml:space="preserve">Rest of Mainland </t>
  </si>
  <si>
    <t>Sherry</t>
  </si>
  <si>
    <t>Chechnya</t>
  </si>
  <si>
    <t>Dagestan</t>
  </si>
  <si>
    <t>Kabardino-Balkariya</t>
  </si>
  <si>
    <t>Krasnodar</t>
  </si>
  <si>
    <t>Rostov</t>
  </si>
  <si>
    <t>Stavropol</t>
  </si>
  <si>
    <t>Berne</t>
  </si>
  <si>
    <t>Eastern Cantons</t>
  </si>
  <si>
    <t>Geneva</t>
  </si>
  <si>
    <t>Neuchâtel</t>
  </si>
  <si>
    <t>Ticino</t>
  </si>
  <si>
    <t>Valais</t>
  </si>
  <si>
    <t>Vaud</t>
  </si>
  <si>
    <t>Chao Phraya Delta</t>
  </si>
  <si>
    <t>Hua Hin</t>
  </si>
  <si>
    <t>Khao Yai</t>
  </si>
  <si>
    <t>Phurua Highland District</t>
  </si>
  <si>
    <t>Coteaux de Tebourba</t>
  </si>
  <si>
    <t>Coteaux d' Utique</t>
  </si>
  <si>
    <t>Grand Cru Mornag</t>
  </si>
  <si>
    <t>Mornag</t>
  </si>
  <si>
    <t>Sidi Salem</t>
  </si>
  <si>
    <t>Aegean Coast Region</t>
  </si>
  <si>
    <t>Ankara Region</t>
  </si>
  <si>
    <t xml:space="preserve">Black Sea Coast </t>
  </si>
  <si>
    <t xml:space="preserve">Central Anatolia </t>
  </si>
  <si>
    <t xml:space="preserve">Central South Anatolia </t>
  </si>
  <si>
    <t>Eastern Anatolia Region</t>
  </si>
  <si>
    <t>Mediterranean Coast</t>
  </si>
  <si>
    <t>Thrace-Marmara</t>
  </si>
  <si>
    <t>East Anglia</t>
  </si>
  <si>
    <t>Mercia</t>
  </si>
  <si>
    <t>Southeast</t>
  </si>
  <si>
    <t>Southwest</t>
  </si>
  <si>
    <t>Thames and Chiltern</t>
  </si>
  <si>
    <t>Wessex</t>
  </si>
  <si>
    <t>Not applicable</t>
  </si>
  <si>
    <t>Wales</t>
  </si>
  <si>
    <t>Arkansas</t>
  </si>
  <si>
    <t>Arizona</t>
  </si>
  <si>
    <t>California</t>
  </si>
  <si>
    <t>Colorado</t>
  </si>
  <si>
    <t>Idaho</t>
  </si>
  <si>
    <t>Indiana</t>
  </si>
  <si>
    <t>Kentucky</t>
  </si>
  <si>
    <t>Maryland</t>
  </si>
  <si>
    <t>Massachusetts</t>
  </si>
  <si>
    <t>Michigan</t>
  </si>
  <si>
    <t>Missouri</t>
  </si>
  <si>
    <t>New Jersey</t>
  </si>
  <si>
    <t>New Mexico</t>
  </si>
  <si>
    <t>New York</t>
  </si>
  <si>
    <t>North Carolina</t>
  </si>
  <si>
    <t>Ohio</t>
  </si>
  <si>
    <t>Oklahoma</t>
  </si>
  <si>
    <t>Oregon</t>
  </si>
  <si>
    <t>Pennsylvania</t>
  </si>
  <si>
    <t xml:space="preserve">Southeastern New England </t>
  </si>
  <si>
    <t>Texas</t>
  </si>
  <si>
    <t>Virginia</t>
  </si>
  <si>
    <t>Washington State</t>
  </si>
  <si>
    <t>West Virginia</t>
  </si>
  <si>
    <t xml:space="preserve">Western Connecticut Highlands </t>
  </si>
  <si>
    <t>Wisconsin</t>
  </si>
  <si>
    <t>Crimea</t>
  </si>
  <si>
    <t>Nikolayev</t>
  </si>
  <si>
    <t>Odessa</t>
  </si>
  <si>
    <t>Kherson</t>
  </si>
  <si>
    <t>Zakarpattia</t>
  </si>
  <si>
    <t>Zaporizhia</t>
  </si>
  <si>
    <t>Artigas</t>
  </si>
  <si>
    <t>Canelones</t>
  </si>
  <si>
    <t>Colonia</t>
  </si>
  <si>
    <t>Florida</t>
  </si>
  <si>
    <t>Maldonado</t>
  </si>
  <si>
    <t>Montevideo</t>
  </si>
  <si>
    <t>Paysandù</t>
  </si>
  <si>
    <t>Rivera</t>
  </si>
  <si>
    <t>Salto</t>
  </si>
  <si>
    <t>San José</t>
  </si>
  <si>
    <t>Soriano</t>
  </si>
  <si>
    <r>
      <t>C</t>
    </r>
    <r>
      <rPr>
        <sz val="10"/>
        <rFont val="Calibri"/>
        <family val="2"/>
      </rPr>
      <t>ó</t>
    </r>
    <r>
      <rPr>
        <sz val="10"/>
        <rFont val="Arial"/>
        <family val="2"/>
      </rPr>
      <t>rdoba Province</t>
    </r>
  </si>
  <si>
    <t>Official Sub-region of Production</t>
  </si>
  <si>
    <r>
      <t>Bel</t>
    </r>
    <r>
      <rPr>
        <sz val="10"/>
        <rFont val="Calibri"/>
        <family val="2"/>
      </rPr>
      <t>é</t>
    </r>
    <r>
      <rPr>
        <sz val="10"/>
        <rFont val="Arial"/>
        <family val="2"/>
      </rPr>
      <t>n</t>
    </r>
  </si>
  <si>
    <t>Pomán</t>
  </si>
  <si>
    <t>Santa María</t>
  </si>
  <si>
    <t>Tinogasta</t>
  </si>
  <si>
    <t>Arauco</t>
  </si>
  <si>
    <t>Castelli</t>
  </si>
  <si>
    <t>Castro Barros</t>
  </si>
  <si>
    <t>Chilecito</t>
  </si>
  <si>
    <t>Famtina</t>
  </si>
  <si>
    <t>Famatina Valley</t>
  </si>
  <si>
    <t>Felipe Varela</t>
  </si>
  <si>
    <t>General Lamadrid</t>
  </si>
  <si>
    <t>San Blas de los Sauces</t>
  </si>
  <si>
    <t>Sanagasta</t>
  </si>
  <si>
    <t>Vinchina</t>
  </si>
  <si>
    <t>Agrelo</t>
  </si>
  <si>
    <t>Barrancas</t>
  </si>
  <si>
    <t>El Paraíso</t>
  </si>
  <si>
    <t>General Alvear</t>
  </si>
  <si>
    <t>Godoy Cruz</t>
  </si>
  <si>
    <t>Guaymallén</t>
  </si>
  <si>
    <t>Junín</t>
  </si>
  <si>
    <t>La Paz</t>
  </si>
  <si>
    <t>Las Compuertas (Luján de Cuyo)</t>
  </si>
  <si>
    <t>Las Heras</t>
  </si>
  <si>
    <t>Lavlle</t>
  </si>
  <si>
    <t>Luján de Cuyo</t>
  </si>
  <si>
    <t>Lunlunta (Maipú)</t>
  </si>
  <si>
    <t>Maipú</t>
  </si>
  <si>
    <t>Rivadavia</t>
  </si>
  <si>
    <t>Russel (Maipú)</t>
  </si>
  <si>
    <t>San Carlos</t>
  </si>
  <si>
    <t>San Martin</t>
  </si>
  <si>
    <t>San Rafael (D.O.C)</t>
  </si>
  <si>
    <t>Santa Rosa</t>
  </si>
  <si>
    <t>Tunuyán</t>
  </si>
  <si>
    <t>Tupungato</t>
  </si>
  <si>
    <t>Uco Valley</t>
  </si>
  <si>
    <t>Vista Flores</t>
  </si>
  <si>
    <t>Añelo</t>
  </si>
  <si>
    <t>Confluencia</t>
  </si>
  <si>
    <t>Patagonia</t>
  </si>
  <si>
    <t>Avellaneda</t>
  </si>
  <si>
    <t>General Conesa</t>
  </si>
  <si>
    <t>General Roca</t>
  </si>
  <si>
    <t>Pichimahuida</t>
  </si>
  <si>
    <t>Río Negro</t>
  </si>
  <si>
    <t>Cachi</t>
  </si>
  <si>
    <t>Cafayate</t>
  </si>
  <si>
    <t>Molinos</t>
  </si>
  <si>
    <r>
      <t>Calchaqu</t>
    </r>
    <r>
      <rPr>
        <sz val="10"/>
        <rFont val="Calibri"/>
        <family val="2"/>
      </rPr>
      <t>í</t>
    </r>
    <r>
      <rPr>
        <sz val="10"/>
        <rFont val="Arial"/>
        <family val="2"/>
      </rPr>
      <t>es</t>
    </r>
  </si>
  <si>
    <t>25 de Mayo</t>
  </si>
  <si>
    <t>9 de Julio</t>
  </si>
  <si>
    <t>Albardón</t>
  </si>
  <si>
    <t>Angaco</t>
  </si>
  <si>
    <t>Calingasta</t>
  </si>
  <si>
    <t>Caucete</t>
  </si>
  <si>
    <t>Chimbas</t>
  </si>
  <si>
    <t>Iglesia</t>
  </si>
  <si>
    <t>Jáchal</t>
  </si>
  <si>
    <t>Pocito</t>
  </si>
  <si>
    <t>Rawson</t>
  </si>
  <si>
    <t>San Martín</t>
  </si>
  <si>
    <t>Santa Lucía</t>
  </si>
  <si>
    <t>Sarmiento</t>
  </si>
  <si>
    <t>Ullum</t>
  </si>
  <si>
    <t>Valle del Pedernal</t>
  </si>
  <si>
    <t>Tulum Valley</t>
  </si>
  <si>
    <t>Valle Fértil</t>
  </si>
  <si>
    <t xml:space="preserve">Zonda </t>
  </si>
  <si>
    <t>Tafí</t>
  </si>
  <si>
    <r>
      <t>Col</t>
    </r>
    <r>
      <rPr>
        <sz val="10"/>
        <rFont val="Calibri"/>
        <family val="2"/>
      </rPr>
      <t>ó</t>
    </r>
    <r>
      <rPr>
        <sz val="10"/>
        <rFont val="Arial"/>
        <family val="2"/>
      </rPr>
      <t>n</t>
    </r>
  </si>
  <si>
    <t>Colonia Caraoya</t>
  </si>
  <si>
    <r>
      <t>C</t>
    </r>
    <r>
      <rPr>
        <sz val="10"/>
        <rFont val="Calibri"/>
        <family val="2"/>
      </rPr>
      <t>ó</t>
    </r>
    <r>
      <rPr>
        <sz val="10"/>
        <rFont val="Arial"/>
        <family val="2"/>
      </rPr>
      <t>rdoba</t>
    </r>
  </si>
  <si>
    <t>Cruz del Eje</t>
  </si>
  <si>
    <t>San Javier</t>
  </si>
  <si>
    <t>Canberra District</t>
  </si>
  <si>
    <t>Central Ranges</t>
  </si>
  <si>
    <t>Cowra</t>
  </si>
  <si>
    <t>Gundagai</t>
  </si>
  <si>
    <t>Hastings River</t>
  </si>
  <si>
    <t>Hilltops</t>
  </si>
  <si>
    <t>Hunter Valley</t>
  </si>
  <si>
    <t>Mudgee</t>
  </si>
  <si>
    <t>New England</t>
  </si>
  <si>
    <t>Orange</t>
  </si>
  <si>
    <t>Perricoota</t>
  </si>
  <si>
    <t>Riverina</t>
  </si>
  <si>
    <t>Shoalhaven Coast</t>
  </si>
  <si>
    <t>Southern Highlands</t>
  </si>
  <si>
    <t>Tumbaraumba</t>
  </si>
  <si>
    <t>Granite Belt</t>
  </si>
  <si>
    <t>South Burnett</t>
  </si>
  <si>
    <t>Adelaide Hills</t>
  </si>
  <si>
    <t>Adelaide Plains</t>
  </si>
  <si>
    <t>Barossa Valley</t>
  </si>
  <si>
    <t>Clare Valley</t>
  </si>
  <si>
    <t>Coonawarra</t>
  </si>
  <si>
    <t>Currency Creek</t>
  </si>
  <si>
    <t>Eden Valley</t>
  </si>
  <si>
    <t>Kangaroo Island</t>
  </si>
  <si>
    <t>Langhorne Creek</t>
  </si>
  <si>
    <t>Limestone Coast</t>
  </si>
  <si>
    <t>McLaren Vale</t>
  </si>
  <si>
    <t>Mount Benson</t>
  </si>
  <si>
    <t>Padthaway</t>
  </si>
  <si>
    <t>Ranges</t>
  </si>
  <si>
    <t>Riverland</t>
  </si>
  <si>
    <t>Robe</t>
  </si>
  <si>
    <t>Southern Fleurieu</t>
  </si>
  <si>
    <t>Southern Flinders</t>
  </si>
  <si>
    <t>Wrattonbully</t>
  </si>
  <si>
    <t>Alpine Valleys</t>
  </si>
  <si>
    <t>Beechworth</t>
  </si>
  <si>
    <t>Bendigo</t>
  </si>
  <si>
    <t>Geelong</t>
  </si>
  <si>
    <t>Gippsland</t>
  </si>
  <si>
    <t>Glenrowan</t>
  </si>
  <si>
    <t>Goulburn Valley</t>
  </si>
  <si>
    <t>Grampians</t>
  </si>
  <si>
    <t>Heathcote</t>
  </si>
  <si>
    <t>Henty</t>
  </si>
  <si>
    <t>King Valley</t>
  </si>
  <si>
    <t>Macedon Ranges</t>
  </si>
  <si>
    <t>Mornington Peninsula</t>
  </si>
  <si>
    <t>Murray Darling</t>
  </si>
  <si>
    <t>Pyrenees</t>
  </si>
  <si>
    <t>Rutherglen</t>
  </si>
  <si>
    <t>Strathbogie Ranges</t>
  </si>
  <si>
    <t>Sunbury</t>
  </si>
  <si>
    <t>Swan Hill</t>
  </si>
  <si>
    <t>Upper Goulburn</t>
  </si>
  <si>
    <t>Yarra Valley</t>
  </si>
  <si>
    <t>Blackwood Valley</t>
  </si>
  <si>
    <t>Frankland River</t>
  </si>
  <si>
    <t>Geographe</t>
  </si>
  <si>
    <t>Great Southern</t>
  </si>
  <si>
    <t>Manjimup</t>
  </si>
  <si>
    <t>Margaret River</t>
  </si>
  <si>
    <t>Peel</t>
  </si>
  <si>
    <t>Pemberton</t>
  </si>
  <si>
    <t>Perth Hills</t>
  </si>
  <si>
    <t>Swan District</t>
  </si>
  <si>
    <t xml:space="preserve">Eisenberg </t>
  </si>
  <si>
    <t xml:space="preserve">Leithaberg </t>
  </si>
  <si>
    <t>Mittelburgenland</t>
  </si>
  <si>
    <t>Neusiedlersee</t>
  </si>
  <si>
    <t>Neusiedlersee-Hügelland</t>
  </si>
  <si>
    <t>Südburgenland</t>
  </si>
  <si>
    <t>Carnuntum</t>
  </si>
  <si>
    <t>Kamptal</t>
  </si>
  <si>
    <t>Kremstal</t>
  </si>
  <si>
    <t>Thermenregion</t>
  </si>
  <si>
    <t>Traisental</t>
  </si>
  <si>
    <t>Wagram</t>
  </si>
  <si>
    <t>Weinviertel</t>
  </si>
  <si>
    <t>Wachau</t>
  </si>
  <si>
    <t>Südoststeiermark</t>
  </si>
  <si>
    <t>Südsteiermark</t>
  </si>
  <si>
    <t>Weststeiermark</t>
  </si>
  <si>
    <t>Hageland</t>
  </si>
  <si>
    <t>Haspengouw</t>
  </si>
  <si>
    <t>Heuvelland</t>
  </si>
  <si>
    <t>Côtes de Sambre et Meuse</t>
  </si>
  <si>
    <t>Vin de pays des Jardins de Wallonie</t>
  </si>
  <si>
    <t>Vale dos Vinhedos</t>
  </si>
  <si>
    <t>Pinto Bandeira</t>
  </si>
  <si>
    <t>Varna</t>
  </si>
  <si>
    <t>Burgas</t>
  </si>
  <si>
    <t>Kralevo</t>
  </si>
  <si>
    <t>Novi Pazar</t>
  </si>
  <si>
    <t>Shumen</t>
  </si>
  <si>
    <t>Khan Krum</t>
  </si>
  <si>
    <t>Ruse</t>
  </si>
  <si>
    <t>Veliko Tǔrnovo</t>
  </si>
  <si>
    <t>Svishtov</t>
  </si>
  <si>
    <t>Pavlikeni</t>
  </si>
  <si>
    <t>Sukhindol</t>
  </si>
  <si>
    <t>Novo Selo</t>
  </si>
  <si>
    <t>Lositza</t>
  </si>
  <si>
    <t>Orjahovica</t>
  </si>
  <si>
    <t>Stambolovo</t>
  </si>
  <si>
    <t>Sakar</t>
  </si>
  <si>
    <t>Asenovgrad</t>
  </si>
  <si>
    <t>Nova Zagora</t>
  </si>
  <si>
    <t>Hȃrsovo</t>
  </si>
  <si>
    <t>Karlovo</t>
  </si>
  <si>
    <t>Fraser Valley</t>
  </si>
  <si>
    <t>Vancouver Island</t>
  </si>
  <si>
    <t>Okanagan Valley</t>
  </si>
  <si>
    <t>Similkameen Valley</t>
  </si>
  <si>
    <t>Gulf Islands</t>
  </si>
  <si>
    <t>Golden Mile</t>
  </si>
  <si>
    <t>Naramata Bench</t>
  </si>
  <si>
    <t>Avon River Valley</t>
  </si>
  <si>
    <t>Bear River</t>
  </si>
  <si>
    <t>Gaspereau Valley</t>
  </si>
  <si>
    <t>LaHave River Valley</t>
  </si>
  <si>
    <t>Malagash Peninsula</t>
  </si>
  <si>
    <t>The Annapolis Valley</t>
  </si>
  <si>
    <t>Lake Erie North</t>
  </si>
  <si>
    <t>Pelee Island</t>
  </si>
  <si>
    <t>Prince Edward County</t>
  </si>
  <si>
    <t>Niagara Peninsula</t>
  </si>
  <si>
    <t>Eastern Townships</t>
  </si>
  <si>
    <t>Bas-Saint-Laurent</t>
  </si>
  <si>
    <t>Montérégie</t>
  </si>
  <si>
    <t>Basses Laurentides</t>
  </si>
  <si>
    <t>Laurential</t>
  </si>
  <si>
    <t>Quebec City</t>
  </si>
  <si>
    <t>Aconcagua Costa</t>
  </si>
  <si>
    <t>Panquehue</t>
  </si>
  <si>
    <t>Mulchén</t>
  </si>
  <si>
    <t>Yumbel</t>
  </si>
  <si>
    <t>Alto Cachapoal</t>
  </si>
  <si>
    <t>Rancahua</t>
  </si>
  <si>
    <t>Peumo</t>
  </si>
  <si>
    <t>Puemo</t>
  </si>
  <si>
    <t xml:space="preserve">Not Applicable </t>
  </si>
  <si>
    <t>Salamanca</t>
  </si>
  <si>
    <t>Illapel</t>
  </si>
  <si>
    <t>Apalta</t>
  </si>
  <si>
    <t>Lolol</t>
  </si>
  <si>
    <t>Los Lingues</t>
  </si>
  <si>
    <t>Marchigue</t>
  </si>
  <si>
    <t>Angostura</t>
  </si>
  <si>
    <t>Molina</t>
  </si>
  <si>
    <t>Sagrada Familia</t>
  </si>
  <si>
    <t>Maipo Andes</t>
  </si>
  <si>
    <t>Maipo Costa</t>
  </si>
  <si>
    <t xml:space="preserve">Maipo Entre Cordilleras </t>
  </si>
  <si>
    <t>Pirque</t>
  </si>
  <si>
    <t>Puente Alto</t>
  </si>
  <si>
    <t>Cauquenes</t>
  </si>
  <si>
    <t>Loncomilla</t>
  </si>
  <si>
    <t xml:space="preserve">San Clemente </t>
  </si>
  <si>
    <t xml:space="preserve">San Javier </t>
  </si>
  <si>
    <t>Leyda Valley</t>
  </si>
  <si>
    <t>Wuwei</t>
  </si>
  <si>
    <t>Qindao</t>
  </si>
  <si>
    <t xml:space="preserve">Yantai </t>
  </si>
  <si>
    <t>Penglai</t>
  </si>
  <si>
    <t>Manas</t>
  </si>
  <si>
    <t>Shihezi</t>
  </si>
  <si>
    <t>Changji</t>
  </si>
  <si>
    <t>Hutubi</t>
  </si>
  <si>
    <t>Ürümqi</t>
  </si>
  <si>
    <t>Yibin</t>
  </si>
  <si>
    <t>Yunnan Plateau</t>
  </si>
  <si>
    <t>Zhangjiakou</t>
  </si>
  <si>
    <t>Huaiilai</t>
  </si>
  <si>
    <t>Changli</t>
  </si>
  <si>
    <t>Dalian</t>
  </si>
  <si>
    <t>Central and South Dalmatia (Srednja i Južna Dalmacija)</t>
  </si>
  <si>
    <t>Croatian Coast (Hrvatsko primorje)</t>
  </si>
  <si>
    <t>Dalmatian Interior (Dalmatinska Zagora)</t>
  </si>
  <si>
    <t>Istria</t>
  </si>
  <si>
    <t>Northern Dalmatia (Sjeverna Dalmacija)</t>
  </si>
  <si>
    <t>Moslavina</t>
  </si>
  <si>
    <t>Plešivica</t>
  </si>
  <si>
    <t>Podunavlje</t>
  </si>
  <si>
    <t>Pokuplje</t>
  </si>
  <si>
    <t>Prigorje - Bilogora</t>
  </si>
  <si>
    <t>Slavonia</t>
  </si>
  <si>
    <t>Zagorje - Međimurje</t>
  </si>
  <si>
    <t>Drousia</t>
  </si>
  <si>
    <t>Inia</t>
  </si>
  <si>
    <t>Kathikas</t>
  </si>
  <si>
    <t>Kritou Terra</t>
  </si>
  <si>
    <t>Pano Arodes</t>
  </si>
  <si>
    <t>Kato Arodes</t>
  </si>
  <si>
    <t>Ambelitis</t>
  </si>
  <si>
    <t>Galataria</t>
  </si>
  <si>
    <t>Kilinia</t>
  </si>
  <si>
    <t>Panayia</t>
  </si>
  <si>
    <t>Litoměřická</t>
  </si>
  <si>
    <t>Mělnická</t>
  </si>
  <si>
    <t>Mostecká</t>
  </si>
  <si>
    <t>Prazská</t>
  </si>
  <si>
    <t>Roudnická</t>
  </si>
  <si>
    <t>Zernosecká</t>
  </si>
  <si>
    <t>Brnĕnská</t>
  </si>
  <si>
    <t>Bzenecká</t>
  </si>
  <si>
    <t>Cáslavská</t>
  </si>
  <si>
    <t>Kyjovská</t>
  </si>
  <si>
    <t>Mikulovská</t>
  </si>
  <si>
    <t>Mutenická</t>
  </si>
  <si>
    <t>Podluží</t>
  </si>
  <si>
    <t>Strázická</t>
  </si>
  <si>
    <t>Uherskohradišt'ská</t>
  </si>
  <si>
    <t>Velkopavlovická</t>
  </si>
  <si>
    <t>Znojemská</t>
  </si>
  <si>
    <t>Crémant d'Alsace</t>
  </si>
  <si>
    <t xml:space="preserve">Edelzwicker </t>
  </si>
  <si>
    <t>Grand Cru Altenber-de-Wolxheim</t>
  </si>
  <si>
    <t>Grand Cru Altenberg-de-Bergbieten</t>
  </si>
  <si>
    <t>Grand Cru Altenberg-de-Bergheim</t>
  </si>
  <si>
    <t>Grand Cru Brand</t>
  </si>
  <si>
    <t>Grand Cru Bruderthal</t>
  </si>
  <si>
    <t>Grand Cru Eichberg</t>
  </si>
  <si>
    <t>Grand Cru Engelberg</t>
  </si>
  <si>
    <t>Grand Cru Florimont</t>
  </si>
  <si>
    <t>Grand Cru Frankstein</t>
  </si>
  <si>
    <t>Grand Cru Froehn</t>
  </si>
  <si>
    <t>Grand Cru Furstentum</t>
  </si>
  <si>
    <t>Grand Cru Geisberg</t>
  </si>
  <si>
    <t>Grand Cru Gloeckelberg</t>
  </si>
  <si>
    <t>Grand Cru Goldert</t>
  </si>
  <si>
    <t>Grand Cru Hatschbourg</t>
  </si>
  <si>
    <t>Grand Cru Hengst</t>
  </si>
  <si>
    <t>Grand Cru Kaefferkopf</t>
  </si>
  <si>
    <t>Grand Cru Kanzlerberg</t>
  </si>
  <si>
    <t>Grand Cru Kastelberg</t>
  </si>
  <si>
    <t>Grand Cru Kessler</t>
  </si>
  <si>
    <t>Grand Cru Kirchberg de Barr</t>
  </si>
  <si>
    <t>Grand Cru Kirchberg de Ribeauvillé</t>
  </si>
  <si>
    <t>Grand Cru Kitterlé</t>
  </si>
  <si>
    <t>Grand Cru Mambourg</t>
  </si>
  <si>
    <t>Grand Cru Mandelberg</t>
  </si>
  <si>
    <t>Grand Cru Marckrain</t>
  </si>
  <si>
    <t>Grand Cru Moenchberg</t>
  </si>
  <si>
    <t>Grand Cru Muenchberg</t>
  </si>
  <si>
    <t>Grand Cru Ollwiller</t>
  </si>
  <si>
    <t>Grand Cru Osterberg</t>
  </si>
  <si>
    <t>Grand Cru Pfersigberg</t>
  </si>
  <si>
    <t>Grand Cru Pfingstberg</t>
  </si>
  <si>
    <t>Grand Cru Praelatenberg</t>
  </si>
  <si>
    <t>Grand Cru Rangen</t>
  </si>
  <si>
    <t>Grand Cru Rosacker</t>
  </si>
  <si>
    <t>Grand Cru Saering</t>
  </si>
  <si>
    <t>Grand Cru Schlossberg</t>
  </si>
  <si>
    <t>Grand Cru Schoenenbourg</t>
  </si>
  <si>
    <t>Grand Cru Sommerberg</t>
  </si>
  <si>
    <t>Grand Cru Sonnenglanz</t>
  </si>
  <si>
    <t>Grand Cru Spiegel</t>
  </si>
  <si>
    <t>Grand Cru Sporen</t>
  </si>
  <si>
    <t>Grand Cru Steinert</t>
  </si>
  <si>
    <t>Grand Cru Steingrübler</t>
  </si>
  <si>
    <t>Grand Cru Steinklotz</t>
  </si>
  <si>
    <t>Grand Cru Vorbourg</t>
  </si>
  <si>
    <t>Grand Cru Wiebelsberg</t>
  </si>
  <si>
    <t>Grand Cru Wineck-Schlossberg</t>
  </si>
  <si>
    <t>Grand Cru Winzenberg</t>
  </si>
  <si>
    <t>Grand Cru Zinnkoepflé</t>
  </si>
  <si>
    <t>Grand Cru Zotzenberg</t>
  </si>
  <si>
    <t>Barsac</t>
  </si>
  <si>
    <t>Blaye</t>
  </si>
  <si>
    <t>Bordeaux Rosé</t>
  </si>
  <si>
    <t>Bordeaux Sec</t>
  </si>
  <si>
    <t>Bordeaux Supérieur</t>
  </si>
  <si>
    <t>Bordeaux-Haut-Benauge</t>
  </si>
  <si>
    <t>Bourg</t>
  </si>
  <si>
    <t xml:space="preserve">Cadillac Côtes de Bordeaux </t>
  </si>
  <si>
    <t>Cadillac</t>
  </si>
  <si>
    <t>Canon Fronsac</t>
  </si>
  <si>
    <t>Cérons</t>
  </si>
  <si>
    <t>Clairet</t>
  </si>
  <si>
    <t>Côtes de Bordeaux</t>
  </si>
  <si>
    <t>Côtes de Bordeaux (previously Côtes de Castillon)</t>
  </si>
  <si>
    <t>Côtes de Bordeaux (previously Côtes de Francs)</t>
  </si>
  <si>
    <t>Côtes de Bordeaux (previosuly Premières Côtes de Blaye)</t>
  </si>
  <si>
    <t>Côtes de Bordeaux (previosuly Premières Côtes de Bordeaux)</t>
  </si>
  <si>
    <t>Côtes de Bordeaux-Saint-Macaire</t>
  </si>
  <si>
    <t>Côtes de Bourg</t>
  </si>
  <si>
    <t>Crémant de Bordeaux</t>
  </si>
  <si>
    <t>Entre-Deux-Mers</t>
  </si>
  <si>
    <t>Entre-Deux-Mers-Haut-Benauge</t>
  </si>
  <si>
    <t>Fronsac</t>
  </si>
  <si>
    <t>Graves</t>
  </si>
  <si>
    <t>Graves de Vayres</t>
  </si>
  <si>
    <t>Graves Supérieur</t>
  </si>
  <si>
    <t>Haut-Médoc</t>
  </si>
  <si>
    <t>Lalande-de-Pomerol</t>
  </si>
  <si>
    <t>Listrac-Médoc</t>
  </si>
  <si>
    <t>Loupiac</t>
  </si>
  <si>
    <t>Lussac Saint-Emilion</t>
  </si>
  <si>
    <t>Margaux</t>
  </si>
  <si>
    <t>Médoc</t>
  </si>
  <si>
    <t>Montagne Saint-Emilion</t>
  </si>
  <si>
    <t>Moulis en Médoc</t>
  </si>
  <si>
    <t>Pauillac</t>
  </si>
  <si>
    <t>Pessac-Léognan</t>
  </si>
  <si>
    <t>Pomerol</t>
  </si>
  <si>
    <t>Puisseguin Saint-Emilion</t>
  </si>
  <si>
    <t>Sainte-Croix du Mont</t>
  </si>
  <si>
    <t>Sainte-Foy Bordeaux</t>
  </si>
  <si>
    <t>Saint-Emilion</t>
  </si>
  <si>
    <t>Saint-Emilion 1er Grand Cru Classé</t>
  </si>
  <si>
    <t>Saint-Emilion Grand Cru</t>
  </si>
  <si>
    <t>Saint-Emilion Grand Cru Classé</t>
  </si>
  <si>
    <t>Saint-Estèphe</t>
  </si>
  <si>
    <t>Saint-Georges Saint-Emilion</t>
  </si>
  <si>
    <t>Saint-Julien</t>
  </si>
  <si>
    <t>Sauternes</t>
  </si>
  <si>
    <t>Beaujolais Nouveau</t>
  </si>
  <si>
    <t>Beaujolais Supérieur</t>
  </si>
  <si>
    <t>Beaujolais-Villages</t>
  </si>
  <si>
    <t>Brouilly</t>
  </si>
  <si>
    <t>Chénas</t>
  </si>
  <si>
    <t>Chiroubles</t>
  </si>
  <si>
    <t>Côte de Brouilly</t>
  </si>
  <si>
    <t>Fleurie</t>
  </si>
  <si>
    <t>Juliénas</t>
  </si>
  <si>
    <t>Morgon</t>
  </si>
  <si>
    <t>Moulin-à-Vent</t>
  </si>
  <si>
    <t>Regnié</t>
  </si>
  <si>
    <t>Saint-Amour</t>
  </si>
  <si>
    <t>Aloxe-Corton</t>
  </si>
  <si>
    <t>Aloxe-Corton 1er Cru</t>
  </si>
  <si>
    <t>Auxey-Duresses</t>
  </si>
  <si>
    <t>Auxey-Duresses 1er Cru</t>
  </si>
  <si>
    <t>Bâtard-Montrachet</t>
  </si>
  <si>
    <t>Beaune</t>
  </si>
  <si>
    <t>Beaune 1er Cru</t>
  </si>
  <si>
    <t>Bienvenues-Bâtard-Montrachet</t>
  </si>
  <si>
    <t xml:space="preserve">Blagny </t>
  </si>
  <si>
    <t>Blagny 1er Cru</t>
  </si>
  <si>
    <t>Bonnes-Mares</t>
  </si>
  <si>
    <t>Bourgogne</t>
  </si>
  <si>
    <t>Bourgogne Aligoté</t>
  </si>
  <si>
    <t>Bourgogne Chitry</t>
  </si>
  <si>
    <t>Bourgogne Côte Chalonnaise</t>
  </si>
  <si>
    <t>Bourgogne Côte d'Auxerre</t>
  </si>
  <si>
    <t>Bourgogne Côte du Couchois</t>
  </si>
  <si>
    <t>Bourgogne Côte-Saint-Jacques</t>
  </si>
  <si>
    <t>Bourgogne Coulanges-la-Vineuse</t>
  </si>
  <si>
    <t>Bourgogne Côte d'Or</t>
  </si>
  <si>
    <t>Bourgogne Epineuil</t>
  </si>
  <si>
    <t>Bourgogne Grand Ordinaire</t>
  </si>
  <si>
    <t>Bourgogne Hautes-Côtes de Beaune</t>
  </si>
  <si>
    <t>Bourgogne Hautes-Côtes de Nuits</t>
  </si>
  <si>
    <t>Bourgogne la Chapelle Notre-Dame</t>
  </si>
  <si>
    <t>Bourgogne le Chapitre</t>
  </si>
  <si>
    <t>Bourgogne Montrecul</t>
  </si>
  <si>
    <t>Bourgogne Mousseux</t>
  </si>
  <si>
    <t>Bourgogne Ordinaire</t>
  </si>
  <si>
    <t>Bourgogne Passe-Tout-Grains</t>
  </si>
  <si>
    <t>Bourgogne Rosé</t>
  </si>
  <si>
    <t>Bourgogne Tonnerre</t>
  </si>
  <si>
    <t>Bourgogne Vézelay</t>
  </si>
  <si>
    <t>Côteaux Bourguignons</t>
  </si>
  <si>
    <t>Bouzeron</t>
  </si>
  <si>
    <t>Chablis</t>
  </si>
  <si>
    <t>Chablis Grand Cru</t>
  </si>
  <si>
    <t xml:space="preserve">Chablis Premier Cru </t>
  </si>
  <si>
    <t>Chambertin</t>
  </si>
  <si>
    <t>Chambertin-Clos de Bèze</t>
  </si>
  <si>
    <t>Chambolle Musigny</t>
  </si>
  <si>
    <t>Chambolle Musigny 1er Cru</t>
  </si>
  <si>
    <t>Chapelle-Chambertin</t>
  </si>
  <si>
    <t>Charmes-Chambertin</t>
  </si>
  <si>
    <t>Chassagne-Montrachet</t>
  </si>
  <si>
    <t>Chassagne-Montrachet 1er Cru</t>
  </si>
  <si>
    <t>Chevalier-Montrachet</t>
  </si>
  <si>
    <t>Chory-lès-Beaune</t>
  </si>
  <si>
    <t>Clos de Tart</t>
  </si>
  <si>
    <t>Clos-de-la-Roche</t>
  </si>
  <si>
    <t>Clos-des-Lambrays</t>
  </si>
  <si>
    <t>Clos-de-Vougeot</t>
  </si>
  <si>
    <t>Clos-Saint-Denis</t>
  </si>
  <si>
    <t>Corton</t>
  </si>
  <si>
    <t>Corton-Charlemagne</t>
  </si>
  <si>
    <t>Côte de Beaune</t>
  </si>
  <si>
    <t>Côte de Beaune-Villages</t>
  </si>
  <si>
    <t>Côte de Nuits-Villages</t>
  </si>
  <si>
    <t>Crémant de Bourgogne</t>
  </si>
  <si>
    <t>Criots-Bâtard-Montrachet</t>
  </si>
  <si>
    <t>Echézeaux</t>
  </si>
  <si>
    <t>Fixin</t>
  </si>
  <si>
    <t>Fixin 1er Cru</t>
  </si>
  <si>
    <t>Gevrey-Chambertin</t>
  </si>
  <si>
    <t>Gevrey-Chambertin 1er Cru</t>
  </si>
  <si>
    <t>Givry</t>
  </si>
  <si>
    <t>Givry 1er Cru</t>
  </si>
  <si>
    <t>Grands-Echézeaux</t>
  </si>
  <si>
    <t>Griotte-Chambertin</t>
  </si>
  <si>
    <t>Irancy</t>
  </si>
  <si>
    <t>La Grand Rue</t>
  </si>
  <si>
    <t>La Romanée</t>
  </si>
  <si>
    <t>La Tâche</t>
  </si>
  <si>
    <t>Ladoix</t>
  </si>
  <si>
    <t>Ladoix 1er Cru</t>
  </si>
  <si>
    <t>Latricières-Chambertin</t>
  </si>
  <si>
    <t>Mâcon</t>
  </si>
  <si>
    <t>Mâcon + commune</t>
  </si>
  <si>
    <t>Mâcon Supérieur</t>
  </si>
  <si>
    <t>Mâcon-Villages</t>
  </si>
  <si>
    <t xml:space="preserve">Maranges </t>
  </si>
  <si>
    <t>Maranges 1er Cru</t>
  </si>
  <si>
    <t>Marsannay</t>
  </si>
  <si>
    <t>Mazis-Chambertin</t>
  </si>
  <si>
    <t>Mazoyères-Chambertin</t>
  </si>
  <si>
    <t>Mercurey</t>
  </si>
  <si>
    <t>Mercurey 1er Cru</t>
  </si>
  <si>
    <t>Meursault</t>
  </si>
  <si>
    <t>Meursault 1er Cru</t>
  </si>
  <si>
    <t>Meursault-Blagny</t>
  </si>
  <si>
    <t>Montagny</t>
  </si>
  <si>
    <t>Montagny 1er Cru</t>
  </si>
  <si>
    <t>Monthélie</t>
  </si>
  <si>
    <t>Monthélie 1er Cru</t>
  </si>
  <si>
    <t>Montrachet</t>
  </si>
  <si>
    <t>Morey Saint-Denis</t>
  </si>
  <si>
    <t>Morey Saint-Denis 1er Cru</t>
  </si>
  <si>
    <t>Musigny</t>
  </si>
  <si>
    <t>Nuits-Saint-Georges</t>
  </si>
  <si>
    <t>Nuits-Saint-Georges 1er Cru</t>
  </si>
  <si>
    <t>Pernand-Vergelesses</t>
  </si>
  <si>
    <t>Pernand-Vergelesses 1er Cru</t>
  </si>
  <si>
    <t>Petit Chablis</t>
  </si>
  <si>
    <t>Pommard</t>
  </si>
  <si>
    <t>Pommard 1er Cru</t>
  </si>
  <si>
    <t>Pouilly-Fuissé</t>
  </si>
  <si>
    <t>Pouilly-Loché</t>
  </si>
  <si>
    <t>Pouilly-Vinzelles</t>
  </si>
  <si>
    <t>Puligny Montrachet</t>
  </si>
  <si>
    <t>Puligny Montrachet 1er Cru</t>
  </si>
  <si>
    <t>Richebourg</t>
  </si>
  <si>
    <t>Romanée</t>
  </si>
  <si>
    <t>Romanée-Conti</t>
  </si>
  <si>
    <t>Romanée-Saint Vivant</t>
  </si>
  <si>
    <t>Ruchottes-Chambertin</t>
  </si>
  <si>
    <t>Rully</t>
  </si>
  <si>
    <t>Rully 1er Cru</t>
  </si>
  <si>
    <t>Saint-Aubin</t>
  </si>
  <si>
    <t>Saint-Aubin 1er Cru</t>
  </si>
  <si>
    <t>Saint-Bris</t>
  </si>
  <si>
    <t>Saint-Romain</t>
  </si>
  <si>
    <t>Saint-Véran</t>
  </si>
  <si>
    <t>Santenay</t>
  </si>
  <si>
    <t>Santenay 1er Cru</t>
  </si>
  <si>
    <t>Savigny-lès-Beaune</t>
  </si>
  <si>
    <t>Savigny-lès-Beaune 1er Cru</t>
  </si>
  <si>
    <t>Viré-Clessé</t>
  </si>
  <si>
    <t>Volnay</t>
  </si>
  <si>
    <t>Volnay 1er Cru</t>
  </si>
  <si>
    <t>Volnay-Santenots</t>
  </si>
  <si>
    <t>Vosne-Romanée</t>
  </si>
  <si>
    <t>Vosne-Romanée 1er Cru</t>
  </si>
  <si>
    <t>Vougeot</t>
  </si>
  <si>
    <t>Vougeot 1er Cru</t>
  </si>
  <si>
    <t>Coteaux Champenois</t>
  </si>
  <si>
    <t>Rosé des Riceys</t>
  </si>
  <si>
    <t>Haut-Poitou</t>
  </si>
  <si>
    <t>Poitou</t>
  </si>
  <si>
    <t>Vin de Pays Charentais</t>
  </si>
  <si>
    <t>Vin de Pays des Charentes Maritimes</t>
  </si>
  <si>
    <t>Ajaccio</t>
  </si>
  <si>
    <t>Muscat du Cap Corse</t>
  </si>
  <si>
    <t>Patrimonio</t>
  </si>
  <si>
    <t>Vin de Corse</t>
  </si>
  <si>
    <t>Vin de Corse Calvi</t>
  </si>
  <si>
    <t>Vin de Corse Coteaux du Cap Corse</t>
  </si>
  <si>
    <t>Vin de Corse Figari</t>
  </si>
  <si>
    <t>Vin de Corse Porto-Vecchio</t>
  </si>
  <si>
    <t>Vin de Corse Sartène</t>
  </si>
  <si>
    <t>Vin de Pays de l'Ile de Beauté</t>
  </si>
  <si>
    <t>Arbois</t>
  </si>
  <si>
    <t>Château-Chalon</t>
  </si>
  <si>
    <t>Côtes du Jura</t>
  </si>
  <si>
    <t>Crémant du Jura</t>
  </si>
  <si>
    <t>L'Etoile</t>
  </si>
  <si>
    <t>Macvin du Jura</t>
  </si>
  <si>
    <t>Banyuls</t>
  </si>
  <si>
    <t>Banyuls-Grand Cru</t>
  </si>
  <si>
    <t>Blanquette de Limoux</t>
  </si>
  <si>
    <t>Blanquette de Limoux Methode Ancestrale</t>
  </si>
  <si>
    <t>Cabardès</t>
  </si>
  <si>
    <t>Clairette de Languedoc</t>
  </si>
  <si>
    <t>Collioure</t>
  </si>
  <si>
    <t>Corbières</t>
  </si>
  <si>
    <t>Corbières-Boutenac</t>
  </si>
  <si>
    <t>Coteaux du Languedoc</t>
  </si>
  <si>
    <t>Coteaux du Languedoc La Clape</t>
  </si>
  <si>
    <t>Coteaux du Languedoc Cabrières</t>
  </si>
  <si>
    <t>Coteaux du Languedoc Grés de Montpellier</t>
  </si>
  <si>
    <t>Coteaux du Languedoc Pézenas</t>
  </si>
  <si>
    <t>Coteaux du Languedoc Picpoul-de-Pinet</t>
  </si>
  <si>
    <t>Coteaux du Languedoc Pic-Saint-Loup</t>
  </si>
  <si>
    <t>Coteaux du Languedoc Quatourze</t>
  </si>
  <si>
    <t>Coteaux du Languedoc Terrasses de Béziers</t>
  </si>
  <si>
    <t>Coteaux du Languedoc Terrasses du Larzac</t>
  </si>
  <si>
    <t>Coteaux du Languedoc Terres de Sommières</t>
  </si>
  <si>
    <t>Côtes du Roussillon</t>
  </si>
  <si>
    <t>Côtes du Roussillon-Villages</t>
  </si>
  <si>
    <t>Côtes du Roussillon-Villages Caramany</t>
  </si>
  <si>
    <t>Côtes du Roussillon Lesquerde</t>
  </si>
  <si>
    <t>Côtes du Roussillon Latour de France</t>
  </si>
  <si>
    <t>Côtes du Roussillon Tautavel</t>
  </si>
  <si>
    <t>Côte du Roussillon Les Aspres</t>
  </si>
  <si>
    <t>Crémant de Limoux</t>
  </si>
  <si>
    <t>Faugères</t>
  </si>
  <si>
    <t>Fitou</t>
  </si>
  <si>
    <t>Languedoc</t>
  </si>
  <si>
    <t>Limoux</t>
  </si>
  <si>
    <t>Malepère</t>
  </si>
  <si>
    <t>Maury</t>
  </si>
  <si>
    <t>Minervois</t>
  </si>
  <si>
    <t>Minervois La Livinière</t>
  </si>
  <si>
    <t>Muscat de Frontignan</t>
  </si>
  <si>
    <t>Muscat de Lunel</t>
  </si>
  <si>
    <t>Muscat de Mireval</t>
  </si>
  <si>
    <t>Muscat de Rivesaltes</t>
  </si>
  <si>
    <t>Muscat de Saint-Jean-de-Minervois</t>
  </si>
  <si>
    <t>Rivesaltes</t>
  </si>
  <si>
    <t>Saint-Chinian</t>
  </si>
  <si>
    <t>Saint-Chinian Berlou</t>
  </si>
  <si>
    <t>Saint-Chinian Roquebrun</t>
  </si>
  <si>
    <t>Vin de Pays de Bessan</t>
  </si>
  <si>
    <t>Vin de Pays de Cassan</t>
  </si>
  <si>
    <t>Vin de Pays de Caux</t>
  </si>
  <si>
    <t>Vin de Pays de Cessenon</t>
  </si>
  <si>
    <t>Vin de Pays de Cucugnan</t>
  </si>
  <si>
    <t>Vin e Pays de la Bénovie</t>
  </si>
  <si>
    <t>Vin de Pays de la Cité-de-Carcassonne</t>
  </si>
  <si>
    <t>Vin de Pays de la Côte Vermeille</t>
  </si>
  <si>
    <t>Vin de Pays de la Haute-Vallée-de-l'Aude</t>
  </si>
  <si>
    <t>Vin de Pays de la Haute-Vallée-de-l'Orb</t>
  </si>
  <si>
    <t>Vin de Pays de la Vallée-du-Paradis</t>
  </si>
  <si>
    <t>Vin de Pays de la Vaunage</t>
  </si>
  <si>
    <t>Vin de Pays de la Vicomté d'Aumelas</t>
  </si>
  <si>
    <t>Vin de Pays de la Vistrenque</t>
  </si>
  <si>
    <t>Vin de Pays de l'Aude</t>
  </si>
  <si>
    <t>Vin de Pays de l'Hérault</t>
  </si>
  <si>
    <t>Vin de Pays de Saint-Guilhem-le-Désert</t>
  </si>
  <si>
    <t>Vin de Pays des Cévennes</t>
  </si>
  <si>
    <t>Vin de Pays des Collines de-la-Moure</t>
  </si>
  <si>
    <t>Vin de Pays des Coteaux-de-Bessilles</t>
  </si>
  <si>
    <t>Vin de Pays des Coteaux-de-Fontcaude</t>
  </si>
  <si>
    <t>Vin de Pays des Coteaux-de-Cabrerisse</t>
  </si>
  <si>
    <t>Vin de Pays des Coteaux-de-Laurens</t>
  </si>
  <si>
    <t>Vin de Pays des Coteaux-de-Miramont</t>
  </si>
  <si>
    <t>Vin de Pays des Coteaux-de-Murviel</t>
  </si>
  <si>
    <t>Vin de Pays des Coteaux-de-Narbonne</t>
  </si>
  <si>
    <t>Vin de Pays des Coteaux-de-Peyriac</t>
  </si>
  <si>
    <t>Vin de Pays des Coteaux-d'Enserune</t>
  </si>
  <si>
    <t>Vin de Pays des Coteaux-du-Libron</t>
  </si>
  <si>
    <t>Vin de Pays des Coteaux-du-Littoral-Audois</t>
  </si>
  <si>
    <t>Vin de Pays des Coteaux-du-Pont-du-Gard</t>
  </si>
  <si>
    <t>Vin de Pays des Coteaux-du-Salagou</t>
  </si>
  <si>
    <t>Vin de Pays des Coteaux-Flaviens</t>
  </si>
  <si>
    <t>Vin de Pays des Côtes Catalanes</t>
  </si>
  <si>
    <t>Vin de Pays des Côtes-de-Lastours</t>
  </si>
  <si>
    <t>Vin de Pays des Côtes-de-Pérignan</t>
  </si>
  <si>
    <t>Vin de Pays des Côtes-de-Prouilhe</t>
  </si>
  <si>
    <t>Vin de Pays des Côtes-de-Thau</t>
  </si>
  <si>
    <t>Vin de Pays des Côtes-de-Thongue</t>
  </si>
  <si>
    <t>Vin de Pays des Côtes-du-Brian</t>
  </si>
  <si>
    <t>Vin de Pays des Côtes-du-Céressou</t>
  </si>
  <si>
    <t>Vin de Pays des Côtes-du-Vidourle</t>
  </si>
  <si>
    <t>Vin de Pays des Hauts-de-Badens</t>
  </si>
  <si>
    <t>Vin de Pays des Monts-de-la-Grage</t>
  </si>
  <si>
    <t>Vin de Pays des Pyrénées-Orientales</t>
  </si>
  <si>
    <t>Vin de Pays des Sables du Golfe du Lion</t>
  </si>
  <si>
    <t>Vin de Pays d'Hauterive</t>
  </si>
  <si>
    <t>Vin de Pays d'Oc</t>
  </si>
  <si>
    <t>Vin de Pays du Bérange</t>
  </si>
  <si>
    <t>Vin de Pays du Gard</t>
  </si>
  <si>
    <t>Vin de Pays du Mont-Baudile</t>
  </si>
  <si>
    <t>Vin de Pays du Torgan</t>
  </si>
  <si>
    <t>Vin de Pays du Val- de- Cesse</t>
  </si>
  <si>
    <t>Vin de Pays du Val-de-Dagne</t>
  </si>
  <si>
    <t>Vin de Pays du-Val de-Montferrand</t>
  </si>
  <si>
    <t>Vin de Pays Duché-d'Uzès</t>
  </si>
  <si>
    <t>Anjou Blanc</t>
  </si>
  <si>
    <t>Anjou Fines Bulles</t>
  </si>
  <si>
    <t>Anjou Rouge</t>
  </si>
  <si>
    <t>Anjou-Coteaux de la Loire</t>
  </si>
  <si>
    <t>Anjou-Gamay</t>
  </si>
  <si>
    <t>Anjou-Villages</t>
  </si>
  <si>
    <t>Anjou-Villages-Brissac</t>
  </si>
  <si>
    <t>Bonnezeaux</t>
  </si>
  <si>
    <t>Bourgueil</t>
  </si>
  <si>
    <t>Brem sur Mer</t>
  </si>
  <si>
    <t>Cabernet d'Anjou</t>
  </si>
  <si>
    <t>Cabernet de Saumur</t>
  </si>
  <si>
    <t>Châteaumeillant</t>
  </si>
  <si>
    <t>Cheverny</t>
  </si>
  <si>
    <t>Chinon</t>
  </si>
  <si>
    <t>Côte Roannaise</t>
  </si>
  <si>
    <t>Coteaux d'Ancenis</t>
  </si>
  <si>
    <t>Coteaux de l'Aubance</t>
  </si>
  <si>
    <t>Coteaux de Saumur</t>
  </si>
  <si>
    <t>Coteaux du Giennois</t>
  </si>
  <si>
    <t>Coteaux du Layon</t>
  </si>
  <si>
    <t>Coteaux du Layon 1er Cru</t>
  </si>
  <si>
    <t>Coteaux du Layon Chaume</t>
  </si>
  <si>
    <t>Coteaux du Loir</t>
  </si>
  <si>
    <t>Côtes d'Auvergne</t>
  </si>
  <si>
    <t>Cour-Cheverny</t>
  </si>
  <si>
    <t>Crémant de Loire</t>
  </si>
  <si>
    <t>Fief Vendeen</t>
  </si>
  <si>
    <t>Gros Plant du Pays Nantais</t>
  </si>
  <si>
    <t>Jasnières</t>
  </si>
  <si>
    <t xml:space="preserve">Mareuil </t>
  </si>
  <si>
    <t>Menetou-Salon</t>
  </si>
  <si>
    <t>Montlouis-sur-Loire</t>
  </si>
  <si>
    <t>Muscadet</t>
  </si>
  <si>
    <t>Muscadet Coteaux de la Loire Sur Lie</t>
  </si>
  <si>
    <t>Muscadet Côtes de Grand-Lieu</t>
  </si>
  <si>
    <t>Muscadet-Sèvre et Maine</t>
  </si>
  <si>
    <t>Orléans</t>
  </si>
  <si>
    <t>Orléans-Cléry</t>
  </si>
  <si>
    <t>Pissotte</t>
  </si>
  <si>
    <t>Pouilly-Fumé</t>
  </si>
  <si>
    <t>Pouilly-sur-Loire</t>
  </si>
  <si>
    <t>Quarts de Chaume</t>
  </si>
  <si>
    <t>Quincy</t>
  </si>
  <si>
    <t>Reuilly</t>
  </si>
  <si>
    <t>Rosé d'Anjou</t>
  </si>
  <si>
    <t>Rosé de Loire</t>
  </si>
  <si>
    <t>Saint-Nicolas de Bourgueil</t>
  </si>
  <si>
    <t>Saint-Pourçain</t>
  </si>
  <si>
    <t>Sancerre</t>
  </si>
  <si>
    <t>Saumur</t>
  </si>
  <si>
    <t>Saumur Brut</t>
  </si>
  <si>
    <t>Saumur Puy-Notre-Dame</t>
  </si>
  <si>
    <t>Saumur-Champigny</t>
  </si>
  <si>
    <t>Savennières</t>
  </si>
  <si>
    <t>Savennières-Coulée de Serrant</t>
  </si>
  <si>
    <t>Savennières-Roche aux Moines</t>
  </si>
  <si>
    <t>Touraine</t>
  </si>
  <si>
    <t>Touraine-Amboise</t>
  </si>
  <si>
    <t>Touraine-Azay le Rideau</t>
  </si>
  <si>
    <t>Touraine-Mesland</t>
  </si>
  <si>
    <t>Touraine-Noble-Joué</t>
  </si>
  <si>
    <t>Valençay</t>
  </si>
  <si>
    <t>Vin de Pays de l' Indre-et-Loire</t>
  </si>
  <si>
    <t>Vin de Pays des Coteaux du Cher et de l'Arnon</t>
  </si>
  <si>
    <t>Vin de Pays du Cher</t>
  </si>
  <si>
    <t>Vin de Pays du Loiret</t>
  </si>
  <si>
    <t>Vin de Pays du Loir-et-Cher</t>
  </si>
  <si>
    <t>Vin de Pays du Val de Loire</t>
  </si>
  <si>
    <t>Vix</t>
  </si>
  <si>
    <t>Vouvray</t>
  </si>
  <si>
    <t>Bandol</t>
  </si>
  <si>
    <t>Baux-de-Provence</t>
  </si>
  <si>
    <t>Bellet</t>
  </si>
  <si>
    <t>Cassis</t>
  </si>
  <si>
    <t>Côteau Varois</t>
  </si>
  <si>
    <t>Coteaux d'Aix-en-Provence</t>
  </si>
  <si>
    <t>Coteaux de Pierrevert</t>
  </si>
  <si>
    <t>Coteaux Varois en Provence</t>
  </si>
  <si>
    <t>Côtes de Provence</t>
  </si>
  <si>
    <t>Côtes de Provence Fréjus</t>
  </si>
  <si>
    <t>Côtes de Provence Saint Victoire</t>
  </si>
  <si>
    <t>Palette</t>
  </si>
  <si>
    <t>Vin de Pays Alpilles</t>
  </si>
  <si>
    <t xml:space="preserve">Vin de Pays d’Aigues </t>
  </si>
  <si>
    <t xml:space="preserve">Vin de Pays d’Argens </t>
  </si>
  <si>
    <t>Vin de Pays de la Principauté d'Orange</t>
  </si>
  <si>
    <t>Vin de Pays des Alpes Maritimes</t>
  </si>
  <si>
    <t>Vin de Pays des Alpes-de-Haute-Provence</t>
  </si>
  <si>
    <t>Vin de Pays des Bouches du Rhône</t>
  </si>
  <si>
    <t xml:space="preserve">Vin de Pays des Coteaux du Verdon </t>
  </si>
  <si>
    <t>Vin de Pays des Hautes-Alpes</t>
  </si>
  <si>
    <t xml:space="preserve">Vin de Pays des Maures </t>
  </si>
  <si>
    <t>Vin de Pays des Portes de Méditerranée</t>
  </si>
  <si>
    <t xml:space="preserve">Vin de Pays du Mont Caumes </t>
  </si>
  <si>
    <t>Vin de Pays du Var</t>
  </si>
  <si>
    <t>Vin de Pays du Vaucluse</t>
  </si>
  <si>
    <t>Beaumes de Venise</t>
  </si>
  <si>
    <t>Château Grillet</t>
  </si>
  <si>
    <t>Châteauneuf du Pape</t>
  </si>
  <si>
    <t>Clairette de Die</t>
  </si>
  <si>
    <t>Condrieu</t>
  </si>
  <si>
    <t>Cornas</t>
  </si>
  <si>
    <t>Costières de Nimes</t>
  </si>
  <si>
    <t>Côte Rotie</t>
  </si>
  <si>
    <t>Côteaux du Tricastin</t>
  </si>
  <si>
    <t>Côteaux du Tricastin (now Grignan-les-Adhémar)</t>
  </si>
  <si>
    <t>Côtes de Vivarais</t>
  </si>
  <si>
    <t>Côtes du Rhône</t>
  </si>
  <si>
    <t>Côtes du Rhône Villages</t>
  </si>
  <si>
    <t>Côtes du Rhône Villages Cairanne</t>
  </si>
  <si>
    <t>Côtes du Rhône Villages Chusclan</t>
  </si>
  <si>
    <t>Côtes du Rhône Villages Laudun</t>
  </si>
  <si>
    <t>Côtes du Rhône Villages Massif d'Uchaux</t>
  </si>
  <si>
    <t>Côtes du Rhône Villages Plan de Dieu</t>
  </si>
  <si>
    <t>Côtes du Rhône Villages Puyméras</t>
  </si>
  <si>
    <t>Côtes du Rhône Villages Roaix</t>
  </si>
  <si>
    <t>Côtes du Rhône Villages Rochegude</t>
  </si>
  <si>
    <t>Côtes du Rhône Villages Rousset les Vignes</t>
  </si>
  <si>
    <t>Côtes du Rhône Villages Sablet</t>
  </si>
  <si>
    <t>Côtes du Rhône Villages Saint-Gervais</t>
  </si>
  <si>
    <t>Côtes du Rhône Villages Saint-Maurice</t>
  </si>
  <si>
    <t>Côtes du Rhône Villages Saint-Pantaléon les Vignes</t>
  </si>
  <si>
    <t>Côtes du Rhône Villages Séguret</t>
  </si>
  <si>
    <t>Côtes du Rhône Villages Signargues</t>
  </si>
  <si>
    <t>Côtes du Rhône Villages Valréas</t>
  </si>
  <si>
    <t>Côtes du Rhône Villages Visan</t>
  </si>
  <si>
    <t>Crozes-Hermitage</t>
  </si>
  <si>
    <t>Gigondas</t>
  </si>
  <si>
    <t>Grignan les Adhémar</t>
  </si>
  <si>
    <t>Hermitage</t>
  </si>
  <si>
    <t>Lirac</t>
  </si>
  <si>
    <t>Luberon</t>
  </si>
  <si>
    <t>Rasteau</t>
  </si>
  <si>
    <t>St Péray</t>
  </si>
  <si>
    <t>St-Joseph</t>
  </si>
  <si>
    <t>Tavel</t>
  </si>
  <si>
    <t>Vacqueyras</t>
  </si>
  <si>
    <t>Ventoux</t>
  </si>
  <si>
    <t>Vin de Pays Comté-de-Grignan</t>
  </si>
  <si>
    <t>Vin de Pays Comtés-rhodaniens</t>
  </si>
  <si>
    <t>Vin de Pays de Isère</t>
  </si>
  <si>
    <t>Vin de Pays de la Drôme</t>
  </si>
  <si>
    <t>Vin de pays de l'Ardèche</t>
  </si>
  <si>
    <t>Vin de Pays des Collines Rhodaniennes</t>
  </si>
  <si>
    <t>Vin de Pays des Coteaux de Montélimar</t>
  </si>
  <si>
    <t>Vin de Pays des Coteaux des Baronnies</t>
  </si>
  <si>
    <t>Vinsobres</t>
  </si>
  <si>
    <t>Bugey</t>
  </si>
  <si>
    <t>Crépy</t>
  </si>
  <si>
    <t>Roussette de Savoie</t>
  </si>
  <si>
    <t>Roussette de Savoie Cru Frangy</t>
  </si>
  <si>
    <t>Roussette de Savoie Cru Marestel</t>
  </si>
  <si>
    <t>Roussette de Savoie Cru Monterminod</t>
  </si>
  <si>
    <t>Roussette de Savoie Cru Monthoux</t>
  </si>
  <si>
    <t>Seyssel</t>
  </si>
  <si>
    <t>Vin de Pays Ain</t>
  </si>
  <si>
    <t>Vin de Pays Allobrogie</t>
  </si>
  <si>
    <t>Vin de Pays Balmes-Dauphinoises</t>
  </si>
  <si>
    <t>Vin de Pays Coteaux-du-Grésivaudan</t>
  </si>
  <si>
    <t>Vin de Savoie</t>
  </si>
  <si>
    <t>Vin de Savoie Abymes</t>
  </si>
  <si>
    <t>Vin de Savoie Apremont</t>
  </si>
  <si>
    <t>Vin de Savoie Arbin</t>
  </si>
  <si>
    <t>Vin de Savoie Ayze</t>
  </si>
  <si>
    <t>Vin de Savoie Chautagne</t>
  </si>
  <si>
    <t>Vin de Savoie Chignin</t>
  </si>
  <si>
    <t>Vin de Savoie Chignin-Bergeron</t>
  </si>
  <si>
    <t>Vin de Savoie Cruet</t>
  </si>
  <si>
    <t>Vin de Savoie Jongieux</t>
  </si>
  <si>
    <t>Vin de Savoie Marignan</t>
  </si>
  <si>
    <t>Vin de Savoie Marin</t>
  </si>
  <si>
    <t>Vin de Savoie Montmélian</t>
  </si>
  <si>
    <t>Vin de Savoie Ripaille</t>
  </si>
  <si>
    <t>Vin de Savoie Saint-Jean-de-la-Porte</t>
  </si>
  <si>
    <t>Vin de Savoie Saint-Jeoire-Prieuré</t>
  </si>
  <si>
    <t>Béarn</t>
  </si>
  <si>
    <t>Bergerac</t>
  </si>
  <si>
    <t>Bergerac Rosé</t>
  </si>
  <si>
    <t>Bergerac Sec</t>
  </si>
  <si>
    <t>Buzet</t>
  </si>
  <si>
    <t>Cahors</t>
  </si>
  <si>
    <t>Coteaux du Quercy</t>
  </si>
  <si>
    <t>Côtes de Bergerac</t>
  </si>
  <si>
    <t>Côtes de Bergerac Moelleux</t>
  </si>
  <si>
    <t>Côtes de Duras</t>
  </si>
  <si>
    <t>Côtes de Millau</t>
  </si>
  <si>
    <t>Côtes de Montavel</t>
  </si>
  <si>
    <t>Côtes de Saint-Mont</t>
  </si>
  <si>
    <t>Côtes du Frontonnais</t>
  </si>
  <si>
    <t>Côtes du Marmandais</t>
  </si>
  <si>
    <t>Entraygues et Fel</t>
  </si>
  <si>
    <t>Estaing</t>
  </si>
  <si>
    <t>Fronton</t>
  </si>
  <si>
    <t>Gaillac</t>
  </si>
  <si>
    <t>Gaillac Premières Côtes</t>
  </si>
  <si>
    <t>Haut-Montavel</t>
  </si>
  <si>
    <t>Irouléguy</t>
  </si>
  <si>
    <t>Jurançon</t>
  </si>
  <si>
    <t>Jurançon Sec</t>
  </si>
  <si>
    <t>Lavilledieu</t>
  </si>
  <si>
    <t>Madiran</t>
  </si>
  <si>
    <t>Marcillac</t>
  </si>
  <si>
    <t>Monbazillac</t>
  </si>
  <si>
    <t>Montravel</t>
  </si>
  <si>
    <t>Pacherenc du Vic-Bilh</t>
  </si>
  <si>
    <t>Pécharmant</t>
  </si>
  <si>
    <t>Rosette</t>
  </si>
  <si>
    <t>Saint Sardos</t>
  </si>
  <si>
    <t>Saussignac</t>
  </si>
  <si>
    <t>Tursan</t>
  </si>
  <si>
    <t>Vin de Pays Aveyron</t>
  </si>
  <si>
    <t>Vin de pays Cantal</t>
  </si>
  <si>
    <t>Vin de pays Comté Tolosan</t>
  </si>
  <si>
    <t>Vin de Pays Corrèze</t>
  </si>
  <si>
    <t>Vin de Pays Coteaux de Glanes</t>
  </si>
  <si>
    <t>Vin de Pays Coteaux et Terrasses de Montauban</t>
  </si>
  <si>
    <t>Vin de Pays Côtes de Montestruc</t>
  </si>
  <si>
    <t>Vin de Pays Côtes du Condomois</t>
  </si>
  <si>
    <t>Vin de Pays Côtes du Tarn</t>
  </si>
  <si>
    <t>Vin de Pays d'Ariège</t>
  </si>
  <si>
    <t>Vin de Pays de Bigorre</t>
  </si>
  <si>
    <t>Vin de Pays de l'Agenais</t>
  </si>
  <si>
    <t>Vin de Pays des Côtes de Gascogne</t>
  </si>
  <si>
    <t>Vin de Pays Dordogne</t>
  </si>
  <si>
    <t>Vin de Pays Gers</t>
  </si>
  <si>
    <t>Vin de Pays Haute-Garonne</t>
  </si>
  <si>
    <t>Vin de Pays Hautes-Pyrénées</t>
  </si>
  <si>
    <t>Vin de Pays Landes</t>
  </si>
  <si>
    <t>Vin de Pays Lot</t>
  </si>
  <si>
    <t>Vin de Pays Lot et Garonne</t>
  </si>
  <si>
    <t>Vin de Pays Périgord</t>
  </si>
  <si>
    <t>Vin de Pays Pyrénées Atlantiques</t>
  </si>
  <si>
    <t>Vin de Pays Tarn</t>
  </si>
  <si>
    <t>Vin de Pays Tarn et Garonne</t>
  </si>
  <si>
    <t>Vin de Pays Terroirs Landais</t>
  </si>
  <si>
    <r>
      <t>Vin de Pays</t>
    </r>
    <r>
      <rPr>
        <b/>
        <sz val="10"/>
        <rFont val="Arial"/>
        <family val="2"/>
      </rPr>
      <t xml:space="preserve"> </t>
    </r>
    <r>
      <rPr>
        <sz val="10"/>
        <rFont val="Arial"/>
        <family val="2"/>
      </rPr>
      <t>Thézac-Perricard</t>
    </r>
  </si>
  <si>
    <t>Vin de France</t>
  </si>
  <si>
    <t xml:space="preserve">VdP Vignobles de France </t>
  </si>
  <si>
    <t>Kvareli</t>
  </si>
  <si>
    <t>Telavi</t>
  </si>
  <si>
    <t>Aegeo</t>
  </si>
  <si>
    <t>Dodekanissos</t>
  </si>
  <si>
    <t>Cyclades</t>
  </si>
  <si>
    <t>Kos</t>
  </si>
  <si>
    <t>Lesvos</t>
  </si>
  <si>
    <t>Ikaria</t>
  </si>
  <si>
    <t>Chios</t>
  </si>
  <si>
    <t>Limnos</t>
  </si>
  <si>
    <t>Moschatos Limnou</t>
  </si>
  <si>
    <t>Paros, Malvasia Paros</t>
  </si>
  <si>
    <t>Rhodos</t>
  </si>
  <si>
    <t>Moschatos Rodou</t>
  </si>
  <si>
    <t>Samos</t>
  </si>
  <si>
    <t>Santorini</t>
  </si>
  <si>
    <t>Attiki</t>
  </si>
  <si>
    <t>Evia</t>
  </si>
  <si>
    <t>Fthiotida</t>
  </si>
  <si>
    <t>Anavissos</t>
  </si>
  <si>
    <t>Vilitsa</t>
  </si>
  <si>
    <t>Vories Playies Pentelikou</t>
  </si>
  <si>
    <t>Gerania</t>
  </si>
  <si>
    <t>Thiva</t>
  </si>
  <si>
    <t>Ilio</t>
  </si>
  <si>
    <t>Karistos</t>
  </si>
  <si>
    <t>Kilada Atalantis</t>
  </si>
  <si>
    <t>Koropi</t>
  </si>
  <si>
    <t>Lilandio Pedio</t>
  </si>
  <si>
    <t>Markopoulo</t>
  </si>
  <si>
    <t>Martino</t>
  </si>
  <si>
    <t>Opoundia Lokridas</t>
  </si>
  <si>
    <t>Peania</t>
  </si>
  <si>
    <t>Pallini</t>
  </si>
  <si>
    <t>Parnassos</t>
  </si>
  <si>
    <t>Playies Kitherona</t>
  </si>
  <si>
    <t>Playies Knimidas</t>
  </si>
  <si>
    <t>Ritsona Avlidas</t>
  </si>
  <si>
    <t>Spata</t>
  </si>
  <si>
    <t>Retsina</t>
  </si>
  <si>
    <t>Iraklio</t>
  </si>
  <si>
    <t>Lasithi</t>
  </si>
  <si>
    <t>Chania</t>
  </si>
  <si>
    <t>Rethimno</t>
  </si>
  <si>
    <t>Kissamos</t>
  </si>
  <si>
    <t>Peza</t>
  </si>
  <si>
    <t>Sitia, Malvasia Sitia</t>
  </si>
  <si>
    <t>Handakas-Candia, Malvasia Handakas-Candia</t>
  </si>
  <si>
    <t>Dafnes</t>
  </si>
  <si>
    <t>Archanes</t>
  </si>
  <si>
    <t>Epirus</t>
  </si>
  <si>
    <t>Ioannina</t>
  </si>
  <si>
    <t>Kerkira (Corfu)</t>
  </si>
  <si>
    <t>Zakinthos</t>
  </si>
  <si>
    <t>Mantzavinata</t>
  </si>
  <si>
    <t>Playies Enou</t>
  </si>
  <si>
    <t>Halikouna</t>
  </si>
  <si>
    <t>Metsovo</t>
  </si>
  <si>
    <t>Robola Kephalinias</t>
  </si>
  <si>
    <t>Mavrodaphni Kephalinias</t>
  </si>
  <si>
    <t>Moschatos Kephalinias</t>
  </si>
  <si>
    <t>Zitsa</t>
  </si>
  <si>
    <t>Drama</t>
  </si>
  <si>
    <t>Grevena</t>
  </si>
  <si>
    <t>Imathia</t>
  </si>
  <si>
    <t>Thessaloniki</t>
  </si>
  <si>
    <t>K la</t>
  </si>
  <si>
    <t>Kastoria</t>
  </si>
  <si>
    <t>Kozani</t>
  </si>
  <si>
    <t>Pella</t>
  </si>
  <si>
    <t>Pieria</t>
  </si>
  <si>
    <t>Serres</t>
  </si>
  <si>
    <t>Florina</t>
  </si>
  <si>
    <t>Chalkidiki</t>
  </si>
  <si>
    <t>Agora</t>
  </si>
  <si>
    <t>Agioritikos</t>
  </si>
  <si>
    <t>Adriani</t>
  </si>
  <si>
    <t>Velvendo</t>
  </si>
  <si>
    <t>Epanomi</t>
  </si>
  <si>
    <t>Thassos</t>
  </si>
  <si>
    <t>Nea Mesimvria</t>
  </si>
  <si>
    <t>Paggeo</t>
  </si>
  <si>
    <t>Playies Vertiskou</t>
  </si>
  <si>
    <t>Playies Paikou</t>
  </si>
  <si>
    <t>Siatista</t>
  </si>
  <si>
    <t>Sithonia</t>
  </si>
  <si>
    <t>Amynteon</t>
  </si>
  <si>
    <t>Goumenissa</t>
  </si>
  <si>
    <t>Naoussa</t>
  </si>
  <si>
    <t>Playies Melitona</t>
  </si>
  <si>
    <t>Arkadia</t>
  </si>
  <si>
    <t>Argolida</t>
  </si>
  <si>
    <t>Achaia</t>
  </si>
  <si>
    <t>Ilia</t>
  </si>
  <si>
    <t>Korinthia</t>
  </si>
  <si>
    <t>Lakonia</t>
  </si>
  <si>
    <t>Messinia</t>
  </si>
  <si>
    <t>Klimenti</t>
  </si>
  <si>
    <t>Letrina</t>
  </si>
  <si>
    <t>Pisatis</t>
  </si>
  <si>
    <t>Playies Egialias</t>
  </si>
  <si>
    <t>Playies Petrotou</t>
  </si>
  <si>
    <t>Pilia</t>
  </si>
  <si>
    <t>Tegea</t>
  </si>
  <si>
    <t>Trifilia</t>
  </si>
  <si>
    <t>Playies Orynis Korinthias</t>
  </si>
  <si>
    <t>Mantinia</t>
  </si>
  <si>
    <t>Monemvasia-Malvasia</t>
  </si>
  <si>
    <t>Nemea</t>
  </si>
  <si>
    <t>Patra</t>
  </si>
  <si>
    <t>Mavrodafni Patron</t>
  </si>
  <si>
    <t>Moschatos Patron</t>
  </si>
  <si>
    <t>Moschatos Riou Patron</t>
  </si>
  <si>
    <t>Karditsa</t>
  </si>
  <si>
    <t>Magnisia</t>
  </si>
  <si>
    <t>Elassona</t>
  </si>
  <si>
    <t>Krania</t>
  </si>
  <si>
    <t>Krannon</t>
  </si>
  <si>
    <t>Meteora</t>
  </si>
  <si>
    <t>Tirnavos</t>
  </si>
  <si>
    <t>Anchialos</t>
  </si>
  <si>
    <t>Mesenicolas</t>
  </si>
  <si>
    <t>Rapsani</t>
  </si>
  <si>
    <t>Evros</t>
  </si>
  <si>
    <t>Avdira</t>
  </si>
  <si>
    <t>Ismaros</t>
  </si>
  <si>
    <t>Ászár-Neszmély</t>
  </si>
  <si>
    <t>Etyek-Buda</t>
  </si>
  <si>
    <t>Mór</t>
  </si>
  <si>
    <t>Pannonhalma</t>
  </si>
  <si>
    <t>Sopron</t>
  </si>
  <si>
    <t>Badacsony</t>
  </si>
  <si>
    <t>Balatonfelvidék</t>
  </si>
  <si>
    <t>Balatonfüred-Csopak</t>
  </si>
  <si>
    <t>Balatonboglár</t>
  </si>
  <si>
    <t>Dél-Balaton</t>
  </si>
  <si>
    <t xml:space="preserve">Nagy-Somló </t>
  </si>
  <si>
    <t>Zala</t>
  </si>
  <si>
    <t>Pécs</t>
  </si>
  <si>
    <t>Szekszárd</t>
  </si>
  <si>
    <t>Villány</t>
  </si>
  <si>
    <t>Csongrád,</t>
  </si>
  <si>
    <t>Hajós-Baja,</t>
  </si>
  <si>
    <t>Kunság</t>
  </si>
  <si>
    <t>Bükk</t>
  </si>
  <si>
    <t>Eger</t>
  </si>
  <si>
    <t>Mátra</t>
  </si>
  <si>
    <t>Debrői Hárslevelu</t>
  </si>
  <si>
    <t>Tokaji Aszú</t>
  </si>
  <si>
    <t>Tokaji 3 puttonyos</t>
  </si>
  <si>
    <t>Tokaji 4 puttonyos</t>
  </si>
  <si>
    <t>Tokaji 5 puttonyos</t>
  </si>
  <si>
    <t>Tokaji 6 puttonyos</t>
  </si>
  <si>
    <t>Tokaji Aszú-Eszencia</t>
  </si>
  <si>
    <t>Golan Heights</t>
  </si>
  <si>
    <t>Lower Galilee</t>
  </si>
  <si>
    <t>Upper Galilee</t>
  </si>
  <si>
    <t>Beth-El</t>
  </si>
  <si>
    <t>Gush Etzion</t>
  </si>
  <si>
    <t>Hebron</t>
  </si>
  <si>
    <t>Jerusalem Hills</t>
  </si>
  <si>
    <t>Ramat Arad</t>
  </si>
  <si>
    <t>Southern Negev</t>
  </si>
  <si>
    <t>Mount Carmel</t>
  </si>
  <si>
    <t>Sharon</t>
  </si>
  <si>
    <t>Adulam</t>
  </si>
  <si>
    <t>Dan</t>
  </si>
  <si>
    <t>Latrun</t>
  </si>
  <si>
    <t>Mandi</t>
  </si>
  <si>
    <t>Shimla</t>
  </si>
  <si>
    <t>Nandi Valley</t>
  </si>
  <si>
    <t>Krishna Valley</t>
  </si>
  <si>
    <t>Nashik</t>
  </si>
  <si>
    <t>Narayangoan</t>
  </si>
  <si>
    <t>Solapur</t>
  </si>
  <si>
    <t>Pune</t>
  </si>
  <si>
    <t>Baramati</t>
  </si>
  <si>
    <t>Sangli</t>
  </si>
  <si>
    <t>Dindori</t>
  </si>
  <si>
    <t>Hnahlan</t>
  </si>
  <si>
    <t>Acqui</t>
  </si>
  <si>
    <t>Albugnano</t>
  </si>
  <si>
    <t xml:space="preserve">Alta Langa </t>
  </si>
  <si>
    <t>Alta Langa Sparkling</t>
  </si>
  <si>
    <t>Arneis di Roero</t>
  </si>
  <si>
    <t>Asti</t>
  </si>
  <si>
    <t>Barbaresco</t>
  </si>
  <si>
    <t>Barbaresco Riserva</t>
  </si>
  <si>
    <t>Barbera d' Alba Colline Nicesi</t>
  </si>
  <si>
    <t>Barbera d' Alba Superiore</t>
  </si>
  <si>
    <t xml:space="preserve">Barbera d' Asti Superiore Colli Astiani </t>
  </si>
  <si>
    <t>Barbera d' Asti Superiore Nizza</t>
  </si>
  <si>
    <t>Barbera d' Asti Superiore Tinella</t>
  </si>
  <si>
    <t>Barbera d'Alba</t>
  </si>
  <si>
    <t>Barbera d'Asti</t>
  </si>
  <si>
    <t>Barbera d'Asti Superiore</t>
  </si>
  <si>
    <t xml:space="preserve">Barbera del Monferrato </t>
  </si>
  <si>
    <t>Barbera del Monferrato Superiore</t>
  </si>
  <si>
    <t>Barolo</t>
  </si>
  <si>
    <t>Barolo Riserva</t>
  </si>
  <si>
    <t>Boca</t>
  </si>
  <si>
    <t>Brachetto d'Acqui</t>
  </si>
  <si>
    <t>Bramaterra</t>
  </si>
  <si>
    <t>Caluso Passito</t>
  </si>
  <si>
    <t>Canavese</t>
  </si>
  <si>
    <t>Carema</t>
  </si>
  <si>
    <t>Cisterna d'Asti</t>
  </si>
  <si>
    <t>Cisterna d'Asti Superiore</t>
  </si>
  <si>
    <t>Colli Tortonesi</t>
  </si>
  <si>
    <t>Collina Torinese</t>
  </si>
  <si>
    <t>Colline Novaresi</t>
  </si>
  <si>
    <t>Colline Saluzzesi</t>
  </si>
  <si>
    <t>Cortese dell'Alto Monterrato</t>
  </si>
  <si>
    <t>Cortese di Gavi</t>
  </si>
  <si>
    <t>Coste della Sesia</t>
  </si>
  <si>
    <t>Diano d'Alba</t>
  </si>
  <si>
    <t>Dolcetto d'Acqui</t>
  </si>
  <si>
    <t>Dolcetto d'Alba</t>
  </si>
  <si>
    <t>Dolcetto d'Asti</t>
  </si>
  <si>
    <t>Dolcetto delle Langhe Monregalesi</t>
  </si>
  <si>
    <t>Dolcetto di Diano d'Alba</t>
  </si>
  <si>
    <t>Dolcetto di Dogliani</t>
  </si>
  <si>
    <t>Dolcetto di Dogliani Superiore</t>
  </si>
  <si>
    <t>Dolcetto di Ovada</t>
  </si>
  <si>
    <t>Dolcetto di Ovada Superiore</t>
  </si>
  <si>
    <t xml:space="preserve">Erbaluce di Caluso </t>
  </si>
  <si>
    <t>Fara</t>
  </si>
  <si>
    <t>Freisa d'Asti</t>
  </si>
  <si>
    <t>Freisa di Chieri</t>
  </si>
  <si>
    <t>Gabiano</t>
  </si>
  <si>
    <t>Gattinara</t>
  </si>
  <si>
    <t xml:space="preserve">Gavi </t>
  </si>
  <si>
    <t>Ghemme</t>
  </si>
  <si>
    <t>Grignolino d'Asti</t>
  </si>
  <si>
    <t>Grignolino del Monferrato Casalese</t>
  </si>
  <si>
    <t>Langhe</t>
  </si>
  <si>
    <t>Lessona</t>
  </si>
  <si>
    <t>Loazzolo</t>
  </si>
  <si>
    <t>Malvasia di Casorzo d'Asti</t>
  </si>
  <si>
    <t>Malvasia di castelnuovo Don Bosco</t>
  </si>
  <si>
    <t>Monferrato</t>
  </si>
  <si>
    <t>Moscato d'Asti</t>
  </si>
  <si>
    <t>Nebbiolo d'Alba</t>
  </si>
  <si>
    <t>Piemonte</t>
  </si>
  <si>
    <t>Pinerolese</t>
  </si>
  <si>
    <t>Roero</t>
  </si>
  <si>
    <t>Rubino di Cantavenna</t>
  </si>
  <si>
    <t>Ruchè di Castagnole Monferrato</t>
  </si>
  <si>
    <t>Sizzano</t>
  </si>
  <si>
    <t xml:space="preserve">Strevi </t>
  </si>
  <si>
    <t xml:space="preserve">Terre Alfieri </t>
  </si>
  <si>
    <t>Valsusa</t>
  </si>
  <si>
    <t>Verduno Pelaverga</t>
  </si>
  <si>
    <t>Abruzzo Pecorino Superiore</t>
  </si>
  <si>
    <t>Cerasuolo d'Abruzzo</t>
  </si>
  <si>
    <t>Grechetto di Todi</t>
  </si>
  <si>
    <t>Tullum</t>
  </si>
  <si>
    <t>Albana di Romagna</t>
  </si>
  <si>
    <t xml:space="preserve">Albenga </t>
  </si>
  <si>
    <t>Aleatico di Gradoli</t>
  </si>
  <si>
    <t>Aleatico di Gradoli Liquoroso</t>
  </si>
  <si>
    <t>Aleatico di Gradoli Liquoroso Riserva</t>
  </si>
  <si>
    <t>Allerona</t>
  </si>
  <si>
    <t>Alto Adige</t>
  </si>
  <si>
    <t>Alto Adige Colli di Bolzano</t>
  </si>
  <si>
    <t>Alto Adige Meranese</t>
  </si>
  <si>
    <t>Alto Adige Santa Maddalena</t>
  </si>
  <si>
    <t>Alto Adige Terlano</t>
  </si>
  <si>
    <t>Alto Adige Valle Isarco</t>
  </si>
  <si>
    <t>Alto Adige Valle Venosta</t>
  </si>
  <si>
    <t>Alto Livenza</t>
  </si>
  <si>
    <t>Alto Mincio</t>
  </si>
  <si>
    <t>Alto Tirino</t>
  </si>
  <si>
    <t>Aprilia</t>
  </si>
  <si>
    <t xml:space="preserve">Arnad-Montjovat </t>
  </si>
  <si>
    <t>Assisi</t>
  </si>
  <si>
    <t>Atesino delle Venezie</t>
  </si>
  <si>
    <t>Atina</t>
  </si>
  <si>
    <t>Benaco Bresciano</t>
  </si>
  <si>
    <t>Bergamasca</t>
  </si>
  <si>
    <t>Bettona</t>
  </si>
  <si>
    <t>Bianchello del Metauro</t>
  </si>
  <si>
    <t>Bianco Capena</t>
  </si>
  <si>
    <t>Bianco di Castelfranco Emilia</t>
  </si>
  <si>
    <t>Biferno</t>
  </si>
  <si>
    <t>Bosco Eliceo</t>
  </si>
  <si>
    <t>Botticino</t>
  </si>
  <si>
    <t>Buttafuoco</t>
  </si>
  <si>
    <t>Cagnina di Romagna</t>
  </si>
  <si>
    <t>Cannara</t>
  </si>
  <si>
    <t>Capriano del Colle</t>
  </si>
  <si>
    <t>Carso</t>
  </si>
  <si>
    <t>Casteller</t>
  </si>
  <si>
    <t>Castelli Romani</t>
  </si>
  <si>
    <t>Cellatica</t>
  </si>
  <si>
    <t>Cerveteri</t>
  </si>
  <si>
    <t>Cesanese del Piglio</t>
  </si>
  <si>
    <t>Cesanese di Affile</t>
  </si>
  <si>
    <t>Cesanese di Olevano Romano</t>
  </si>
  <si>
    <t xml:space="preserve">Chambave </t>
  </si>
  <si>
    <t xml:space="preserve">Cinque Terre </t>
  </si>
  <si>
    <t>Cinque Terre Sciacchetrà</t>
  </si>
  <si>
    <t>Circeo</t>
  </si>
  <si>
    <t>Civitella d'Agliano</t>
  </si>
  <si>
    <t>Colli Albani</t>
  </si>
  <si>
    <t>Colli Altotiberini</t>
  </si>
  <si>
    <t>Colli Amerini</t>
  </si>
  <si>
    <t>Colli Aprutini</t>
  </si>
  <si>
    <t>Colli Bolognesi</t>
  </si>
  <si>
    <t>Colli Bolognesi Classico Pignoletto</t>
  </si>
  <si>
    <t>Colli Cimini</t>
  </si>
  <si>
    <t>Colli del Sangro</t>
  </si>
  <si>
    <t>Colli del Trasimeno</t>
  </si>
  <si>
    <t>Colli della Sabina</t>
  </si>
  <si>
    <t>Colli di Faenza</t>
  </si>
  <si>
    <t>Colli di Imola</t>
  </si>
  <si>
    <t>Colli di Luni</t>
  </si>
  <si>
    <t>Colli di Parma</t>
  </si>
  <si>
    <t>Colli di Rimini</t>
  </si>
  <si>
    <t>Colli Etruschi Viterbesi</t>
  </si>
  <si>
    <t>Colli Lanuvini</t>
  </si>
  <si>
    <t>Colli Maceratesi</t>
  </si>
  <si>
    <t>Colli Martani</t>
  </si>
  <si>
    <t xml:space="preserve">Colli Orientali del Friuli </t>
  </si>
  <si>
    <t>Colli Orientali del Friuli Cialla</t>
  </si>
  <si>
    <t>Colli Orientali del Friuli Picolit</t>
  </si>
  <si>
    <t>Colli Orientali del Friuli Rosazzo</t>
  </si>
  <si>
    <t>Colli Perugini</t>
  </si>
  <si>
    <t>Colli Pesaresi</t>
  </si>
  <si>
    <t>Colli Pesaresi Roncaglia</t>
  </si>
  <si>
    <t>Colli Piacentini</t>
  </si>
  <si>
    <t>Colli Romagna Centrale</t>
  </si>
  <si>
    <t>Colli Scandiano e Canossa</t>
  </si>
  <si>
    <t>Collina del Milanese</t>
  </si>
  <si>
    <t>Colline del Genovesato</t>
  </si>
  <si>
    <t>Colline di Levanto</t>
  </si>
  <si>
    <t>Colline Frentane</t>
  </si>
  <si>
    <t>Colline Pescaresi</t>
  </si>
  <si>
    <t>Colline Savonesi</t>
  </si>
  <si>
    <t>Colline Teatine</t>
  </si>
  <si>
    <t>Colline Teramane</t>
  </si>
  <si>
    <t xml:space="preserve">Collio Goriziano </t>
  </si>
  <si>
    <t xml:space="preserve">Conero </t>
  </si>
  <si>
    <t>Controguerra</t>
  </si>
  <si>
    <t>Cori</t>
  </si>
  <si>
    <t>Coronata</t>
  </si>
  <si>
    <t>Del Vastese</t>
  </si>
  <si>
    <t>Delle Venezie</t>
  </si>
  <si>
    <t xml:space="preserve">Dolceacqua </t>
  </si>
  <si>
    <t>Emilia</t>
  </si>
  <si>
    <t>Esino</t>
  </si>
  <si>
    <t>Est! Est!! Est!!! Di Montefiascone</t>
  </si>
  <si>
    <t>Falerio dei Colli Ascolani</t>
  </si>
  <si>
    <t>Forlì</t>
  </si>
  <si>
    <t>Fortana del Taro</t>
  </si>
  <si>
    <t>Franciacorta</t>
  </si>
  <si>
    <t>Frascati</t>
  </si>
  <si>
    <t>Friuli Annia</t>
  </si>
  <si>
    <t>Friuli Aquilea</t>
  </si>
  <si>
    <t>Friuli Grave</t>
  </si>
  <si>
    <t>Friuli Isonzo</t>
  </si>
  <si>
    <t>Friuli Latisana</t>
  </si>
  <si>
    <t>Frusinate</t>
  </si>
  <si>
    <t xml:space="preserve">Garda </t>
  </si>
  <si>
    <t xml:space="preserve">Garda Classico </t>
  </si>
  <si>
    <t>Garda Colli Mantovani</t>
  </si>
  <si>
    <t>Genazzano</t>
  </si>
  <si>
    <t>Golfo dei Poeti</t>
  </si>
  <si>
    <t>Golfo del Tigullio</t>
  </si>
  <si>
    <t>Kalterersee</t>
  </si>
  <si>
    <t>Lago di Caldaro</t>
  </si>
  <si>
    <t>Lago di Corbara</t>
  </si>
  <si>
    <t>Lambrusco Grasparossa di Castelvertro</t>
  </si>
  <si>
    <t>Lambrusco Mantovano</t>
  </si>
  <si>
    <t>Lambrusco Salamino di Santa Croce</t>
  </si>
  <si>
    <t>Lazio</t>
  </si>
  <si>
    <t>Lison-Pramaggiore</t>
  </si>
  <si>
    <t>Lugana</t>
  </si>
  <si>
    <t>Marche</t>
  </si>
  <si>
    <t>Marino</t>
  </si>
  <si>
    <t xml:space="preserve">Mitterberg </t>
  </si>
  <si>
    <t>Modena</t>
  </si>
  <si>
    <t>Molise</t>
  </si>
  <si>
    <t>Montecompatri Colanna</t>
  </si>
  <si>
    <t>Montefalco</t>
  </si>
  <si>
    <t>Montefalco Sagrantino</t>
  </si>
  <si>
    <t>Montenetto di Brescia</t>
  </si>
  <si>
    <t xml:space="preserve">Montepulciano d'Abruzzo </t>
  </si>
  <si>
    <t>Monterosso Val d' Arda</t>
  </si>
  <si>
    <t>Morgex et la Salle</t>
  </si>
  <si>
    <t xml:space="preserve">Moscato di Scanzo </t>
  </si>
  <si>
    <t>Narni</t>
  </si>
  <si>
    <t>Nettuno</t>
  </si>
  <si>
    <t>Nus</t>
  </si>
  <si>
    <t>Offida</t>
  </si>
  <si>
    <t>Ormeasco di Pornassio</t>
  </si>
  <si>
    <t>Orvieto</t>
  </si>
  <si>
    <t>Orvieto Classico</t>
  </si>
  <si>
    <t>Orvieto Classico Superiore</t>
  </si>
  <si>
    <t>Orvieto Superiore</t>
  </si>
  <si>
    <t>Osco</t>
  </si>
  <si>
    <t xml:space="preserve">Otrepò Pavese </t>
  </si>
  <si>
    <t>Otrepò Pavese Dangue Giuda</t>
  </si>
  <si>
    <t>Otrepò Pavese Metodo Classico</t>
  </si>
  <si>
    <t>Pagadebit di Romagna</t>
  </si>
  <si>
    <t>Pagadebit di Romagna Bertinoro</t>
  </si>
  <si>
    <t>Pentro d'Isernia</t>
  </si>
  <si>
    <t>Pergola</t>
  </si>
  <si>
    <t>Pornassio</t>
  </si>
  <si>
    <t>Pornassio Superiore</t>
  </si>
  <si>
    <t>Provincia de Mantova</t>
  </si>
  <si>
    <t>Provincia di Pavia</t>
  </si>
  <si>
    <t>Quistello</t>
  </si>
  <si>
    <t>Ramandolo</t>
  </si>
  <si>
    <t>Ravenna</t>
  </si>
  <si>
    <t>Reggiano</t>
  </si>
  <si>
    <t>Reno</t>
  </si>
  <si>
    <t>Riviera del Garda Bresciano</t>
  </si>
  <si>
    <t>Riviera Ligure di Ponente</t>
  </si>
  <si>
    <t>Romagna Albana Spumante</t>
  </si>
  <si>
    <t>Ronchi di Brescia</t>
  </si>
  <si>
    <t>Rossese di Dolceacqua</t>
  </si>
  <si>
    <t>Rosso Conero</t>
  </si>
  <si>
    <t>Rosso Orvietano</t>
  </si>
  <si>
    <t>Rosso Piceno</t>
  </si>
  <si>
    <t>Rotae</t>
  </si>
  <si>
    <t>Rubicone</t>
  </si>
  <si>
    <t>Sabbioneta</t>
  </si>
  <si>
    <t xml:space="preserve">Sagrantino di Montefalco </t>
  </si>
  <si>
    <t>San Colombano al Lambro</t>
  </si>
  <si>
    <t>San Martino della Battaglia</t>
  </si>
  <si>
    <t>Sangiovese di Romagna</t>
  </si>
  <si>
    <t>Scanzo</t>
  </si>
  <si>
    <t>Sebino</t>
  </si>
  <si>
    <t xml:space="preserve">Serrapetrona </t>
  </si>
  <si>
    <t>Sforzato di Valtellina</t>
  </si>
  <si>
    <t>Sillaro</t>
  </si>
  <si>
    <t>Spello</t>
  </si>
  <si>
    <t xml:space="preserve">Südtirol </t>
  </si>
  <si>
    <t>Teroldego Rotaliano</t>
  </si>
  <si>
    <t>Terquinia</t>
  </si>
  <si>
    <t>Terrazze Retiche di Sondrio</t>
  </si>
  <si>
    <t xml:space="preserve">Terre Degli Osci </t>
  </si>
  <si>
    <t>Terre di Chieti</t>
  </si>
  <si>
    <t>Terre di Franciacorta</t>
  </si>
  <si>
    <t>Terre di Veleja</t>
  </si>
  <si>
    <t>Terreni di San Severino</t>
  </si>
  <si>
    <t>Torgiano</t>
  </si>
  <si>
    <t>Torgiano Riserva</t>
  </si>
  <si>
    <t>Trebbiano d'Abruzzo</t>
  </si>
  <si>
    <t>Trebbiano di Romagna</t>
  </si>
  <si>
    <t>Trentino</t>
  </si>
  <si>
    <t>Trento</t>
  </si>
  <si>
    <t>Trento Sorni</t>
  </si>
  <si>
    <t>Umbria</t>
  </si>
  <si>
    <t>Val Nur dei Colli Piacentini</t>
  </si>
  <si>
    <t>Val Polcèvera</t>
  </si>
  <si>
    <t>Val Tidone</t>
  </si>
  <si>
    <t>Valcalepio</t>
  </si>
  <si>
    <t>Valcamonica</t>
  </si>
  <si>
    <t>Valdadige</t>
  </si>
  <si>
    <t>Valdadige Terra dei Forti</t>
  </si>
  <si>
    <t>Vallagarina</t>
  </si>
  <si>
    <t>Valle d'Aosta</t>
  </si>
  <si>
    <t>Valle d'Aosta Torrette</t>
  </si>
  <si>
    <t>Valle Peligna</t>
  </si>
  <si>
    <t>Valtellina Rosso</t>
  </si>
  <si>
    <t>Valtellina Superiore</t>
  </si>
  <si>
    <t>Valtellina Superiore Grumello</t>
  </si>
  <si>
    <t>Valtellina Superiore Inferno</t>
  </si>
  <si>
    <t xml:space="preserve">Valtellina Superiore Maroggia </t>
  </si>
  <si>
    <t>Valtellina Superiore Riserva</t>
  </si>
  <si>
    <t>Valtellina Superiore Sassella</t>
  </si>
  <si>
    <t>Valtellina Superiore Stägafässli</t>
  </si>
  <si>
    <t>Valtellina Superiore Valgella</t>
  </si>
  <si>
    <t>Velletri</t>
  </si>
  <si>
    <t>Venezia Giulia</t>
  </si>
  <si>
    <t>Verdicchio dei Castelli di Jesi</t>
  </si>
  <si>
    <t>Verdicchio di Matelica</t>
  </si>
  <si>
    <t>Vernaccia di Serrapetrona</t>
  </si>
  <si>
    <t>Viganello</t>
  </si>
  <si>
    <t>Vigneti delle Dolomiti</t>
  </si>
  <si>
    <t>Zagarolo</t>
  </si>
  <si>
    <t>Aglianico del Taburno</t>
  </si>
  <si>
    <t>Alcamo</t>
  </si>
  <si>
    <t>Aleatico di Puglia</t>
  </si>
  <si>
    <t>Alezio</t>
  </si>
  <si>
    <t>Alghero</t>
  </si>
  <si>
    <t>Alghero Cagnulari</t>
  </si>
  <si>
    <t>Alghero Liquoroso</t>
  </si>
  <si>
    <t>Alghero Liquoroso Riserva</t>
  </si>
  <si>
    <t>Alghero Novello</t>
  </si>
  <si>
    <t>Alghero Passito</t>
  </si>
  <si>
    <t>Arborea</t>
  </si>
  <si>
    <t>Arghillà</t>
  </si>
  <si>
    <t>Aversa di Asprinio</t>
  </si>
  <si>
    <t>Barbagia</t>
  </si>
  <si>
    <t>Basilicata</t>
  </si>
  <si>
    <t>Beneventano</t>
  </si>
  <si>
    <t>Bivongi</t>
  </si>
  <si>
    <t>Brindisi</t>
  </si>
  <si>
    <t>Cacc'e Mmitte di Lucera</t>
  </si>
  <si>
    <t>Cagliari</t>
  </si>
  <si>
    <t>Calabria</t>
  </si>
  <si>
    <t>Camarro</t>
  </si>
  <si>
    <t>Campania</t>
  </si>
  <si>
    <t>Campi Flegrei</t>
  </si>
  <si>
    <t>Campidano di Terralba</t>
  </si>
  <si>
    <t>Cannonau di Sardegna</t>
  </si>
  <si>
    <t>Capri</t>
  </si>
  <si>
    <t>Carignano del Sulcis</t>
  </si>
  <si>
    <t>Carignano del Sulcis Novello</t>
  </si>
  <si>
    <t>Carignano del Sulcis Passito</t>
  </si>
  <si>
    <t>Carignano del Sulcis Riserva</t>
  </si>
  <si>
    <t>Carignano del Sulcis Superiore</t>
  </si>
  <si>
    <t>Castel del Monte</t>
  </si>
  <si>
    <t>Castel San Lorenzo</t>
  </si>
  <si>
    <t>Cerasuolo di Vittoria</t>
  </si>
  <si>
    <t>Cilento</t>
  </si>
  <si>
    <t>Cirò</t>
  </si>
  <si>
    <t>Colli del Limbara</t>
  </si>
  <si>
    <t>Colli di Salerno</t>
  </si>
  <si>
    <t>Colli Ercini</t>
  </si>
  <si>
    <t>Condoleo</t>
  </si>
  <si>
    <t>Contea di Sclafani</t>
  </si>
  <si>
    <t>Contessa Entellina</t>
  </si>
  <si>
    <t>Copertino</t>
  </si>
  <si>
    <t>Costa d'Amalfi</t>
  </si>
  <si>
    <t>Costa Viola</t>
  </si>
  <si>
    <t>Daunia</t>
  </si>
  <si>
    <t>Delia Nivolelli</t>
  </si>
  <si>
    <t>Donnici</t>
  </si>
  <si>
    <t>Dugenta</t>
  </si>
  <si>
    <t>Eloro</t>
  </si>
  <si>
    <t>Epomeo</t>
  </si>
  <si>
    <t>Erice</t>
  </si>
  <si>
    <t>Esaro</t>
  </si>
  <si>
    <t>Etna</t>
  </si>
  <si>
    <t>Falanghina del Beneventano</t>
  </si>
  <si>
    <t>Falerno del Massico</t>
  </si>
  <si>
    <t>Faro</t>
  </si>
  <si>
    <t>Fiano di Avellino</t>
  </si>
  <si>
    <t>Fontanarossa di Cerda</t>
  </si>
  <si>
    <t>Galatina</t>
  </si>
  <si>
    <t>Galluccio</t>
  </si>
  <si>
    <t>Gioia del Colle</t>
  </si>
  <si>
    <t>Girò di Cagliari</t>
  </si>
  <si>
    <t>Gravina</t>
  </si>
  <si>
    <t>Greco di Bianco</t>
  </si>
  <si>
    <t>Greco di Tufo</t>
  </si>
  <si>
    <t xml:space="preserve">Grottino di Roccanova </t>
  </si>
  <si>
    <t>Guardiolo</t>
  </si>
  <si>
    <t>Irpinia</t>
  </si>
  <si>
    <t>Ischia</t>
  </si>
  <si>
    <t>Isola dei Nuraghi</t>
  </si>
  <si>
    <t>Lamezia</t>
  </si>
  <si>
    <t>Lamezia Reserva</t>
  </si>
  <si>
    <t>Leverano</t>
  </si>
  <si>
    <t>Lipuda</t>
  </si>
  <si>
    <t>Lizzano</t>
  </si>
  <si>
    <t>Locorotondo</t>
  </si>
  <si>
    <t>Locride</t>
  </si>
  <si>
    <t>Malvasia delle Lipari</t>
  </si>
  <si>
    <t>Malvasia di Bosa</t>
  </si>
  <si>
    <t xml:space="preserve">Malvasia di Cagliari </t>
  </si>
  <si>
    <t>Mamertino di Milazzo</t>
  </si>
  <si>
    <t>Mandrolisai</t>
  </si>
  <si>
    <t>Marmilla</t>
  </si>
  <si>
    <t>Marsala</t>
  </si>
  <si>
    <t>Marsala Fine</t>
  </si>
  <si>
    <t>Marsala Superiore</t>
  </si>
  <si>
    <t>Martina</t>
  </si>
  <si>
    <t>Matera</t>
  </si>
  <si>
    <t>Matino</t>
  </si>
  <si>
    <t>Melissa</t>
  </si>
  <si>
    <t>Menfi</t>
  </si>
  <si>
    <t>Monica di Cagliari</t>
  </si>
  <si>
    <t>Monica di Sardegna</t>
  </si>
  <si>
    <t>Monreale</t>
  </si>
  <si>
    <t>Moscato di Cagliari</t>
  </si>
  <si>
    <t>Moscato di Noto</t>
  </si>
  <si>
    <t>Moscato di Pantelleria</t>
  </si>
  <si>
    <t>Moscato di Sardegna</t>
  </si>
  <si>
    <t>Moscato di Siracusa</t>
  </si>
  <si>
    <t>Moscato di Sorso Sennori</t>
  </si>
  <si>
    <t>Moscato di Trani</t>
  </si>
  <si>
    <t>Moscato Passito di Pantelleria</t>
  </si>
  <si>
    <t>Murgia</t>
  </si>
  <si>
    <t>Nardó</t>
  </si>
  <si>
    <t>Nasco di Cagliari</t>
  </si>
  <si>
    <t>Noto</t>
  </si>
  <si>
    <t>Nuragus di Cagliari</t>
  </si>
  <si>
    <t>Nurra</t>
  </si>
  <si>
    <t>Ogliastra</t>
  </si>
  <si>
    <t>Orta Nova</t>
  </si>
  <si>
    <t>Ostuni</t>
  </si>
  <si>
    <t>Paestum</t>
  </si>
  <si>
    <t>Palizzi</t>
  </si>
  <si>
    <t>Parteolla</t>
  </si>
  <si>
    <t>Pellaro</t>
  </si>
  <si>
    <t>Penisola Sorrentina</t>
  </si>
  <si>
    <t xml:space="preserve">Penisola Sorrentina Gragnano </t>
  </si>
  <si>
    <t>Penisola Sorrentina Lettere</t>
  </si>
  <si>
    <t>Planargia</t>
  </si>
  <si>
    <t>Pollino</t>
  </si>
  <si>
    <t>Pompeiano</t>
  </si>
  <si>
    <t>Primitivo di Manduria</t>
  </si>
  <si>
    <t>Provincia di Nuoro</t>
  </si>
  <si>
    <t>Puglia</t>
  </si>
  <si>
    <t>Riesi</t>
  </si>
  <si>
    <t>Roccamonfina</t>
  </si>
  <si>
    <t xml:space="preserve">Romagna </t>
  </si>
  <si>
    <t>Rosso Barletta</t>
  </si>
  <si>
    <t>Rosso Canosa</t>
  </si>
  <si>
    <t>Rosso di Cerignola</t>
  </si>
  <si>
    <t>Salaparuta</t>
  </si>
  <si>
    <t>Salemi</t>
  </si>
  <si>
    <t>Salento</t>
  </si>
  <si>
    <t>Salice Salentino</t>
  </si>
  <si>
    <t>Salina</t>
  </si>
  <si>
    <t>Sambuca di Sicilia</t>
  </si>
  <si>
    <t>San Severo</t>
  </si>
  <si>
    <t>San Vito di Luzzi</t>
  </si>
  <si>
    <t>Sannio</t>
  </si>
  <si>
    <t>Sant' Anna di isola Capo Rizzuto</t>
  </si>
  <si>
    <t>Santa Margherita di Belice</t>
  </si>
  <si>
    <t>Sant'Agata dei Goti</t>
  </si>
  <si>
    <t>Sardegna Semidano</t>
  </si>
  <si>
    <t>Savuto</t>
  </si>
  <si>
    <t>Scavigna</t>
  </si>
  <si>
    <t>Sciacca</t>
  </si>
  <si>
    <t>Scilla</t>
  </si>
  <si>
    <t>Sibiola</t>
  </si>
  <si>
    <t>Sicilia</t>
  </si>
  <si>
    <t>Solopaca</t>
  </si>
  <si>
    <t>Squinzano</t>
  </si>
  <si>
    <t>Taburno</t>
  </si>
  <si>
    <t>Tarantino</t>
  </si>
  <si>
    <t>Terre del Volturno</t>
  </si>
  <si>
    <t>Terre dell'Alta Val d'Agri</t>
  </si>
  <si>
    <t>Tharros</t>
  </si>
  <si>
    <t>Trexenta</t>
  </si>
  <si>
    <t>Val di Neto</t>
  </si>
  <si>
    <t>Valdamato</t>
  </si>
  <si>
    <t>Valle del Belice</t>
  </si>
  <si>
    <t>Valle del Crati</t>
  </si>
  <si>
    <t>Valle del Tirso</t>
  </si>
  <si>
    <t>Valle d'Itria</t>
  </si>
  <si>
    <t>Valli di Porto Pino</t>
  </si>
  <si>
    <t>Verbicaro</t>
  </si>
  <si>
    <t>Vermentino di Gallura</t>
  </si>
  <si>
    <t>Vermentino di Sardegna</t>
  </si>
  <si>
    <t>Vesuvio</t>
  </si>
  <si>
    <t>Vittoria</t>
  </si>
  <si>
    <t>Alta Valle della Greve</t>
  </si>
  <si>
    <t>Ansonica Costa dell'Argentario</t>
  </si>
  <si>
    <t>Barco Reale di Carmignano</t>
  </si>
  <si>
    <t>Bianco della Valdinievole</t>
  </si>
  <si>
    <t>Bianco dell'Empolese</t>
  </si>
  <si>
    <t>Bianco di Pitigliano</t>
  </si>
  <si>
    <t>Bianco Pisano di San Torpè</t>
  </si>
  <si>
    <t xml:space="preserve">Bolgheri </t>
  </si>
  <si>
    <t>Bolgheri Vin Santo Occhio di Pernice</t>
  </si>
  <si>
    <t>Brunello di Montalcino</t>
  </si>
  <si>
    <t>Candia dei Colli Apuani</t>
  </si>
  <si>
    <t>Capalbio</t>
  </si>
  <si>
    <t>Carmignano Rosso</t>
  </si>
  <si>
    <t>Carmignano Rosso Riserva</t>
  </si>
  <si>
    <t>Carmignano Vin Santo</t>
  </si>
  <si>
    <t>Carmignano Vin Santo Occhio di Pernice</t>
  </si>
  <si>
    <t>Chianti</t>
  </si>
  <si>
    <t>Chianti Classico</t>
  </si>
  <si>
    <t>Chianti Classico Riserva</t>
  </si>
  <si>
    <t>Chianti Colli Aretini</t>
  </si>
  <si>
    <t>Chianti Colli Fiorentini</t>
  </si>
  <si>
    <t>Chianti Colli Pisane</t>
  </si>
  <si>
    <t>Chianti Colli Senesi</t>
  </si>
  <si>
    <t>Chianti Montalbano</t>
  </si>
  <si>
    <t>Chianti Montespertoli</t>
  </si>
  <si>
    <t>Chianti Riserva</t>
  </si>
  <si>
    <t>Chianti Rufina</t>
  </si>
  <si>
    <t>Colli della Toscana Centrale</t>
  </si>
  <si>
    <t>Colli dell'Etruria Centrale</t>
  </si>
  <si>
    <t>Colline Lucchesi</t>
  </si>
  <si>
    <t>Cortona</t>
  </si>
  <si>
    <t>Elba</t>
  </si>
  <si>
    <t>Maremma Toscana</t>
  </si>
  <si>
    <t>Montecarlo</t>
  </si>
  <si>
    <t>Montecucco</t>
  </si>
  <si>
    <t>Monteregio di Massa Marittima</t>
  </si>
  <si>
    <t>Montescudaio</t>
  </si>
  <si>
    <t>Morellino di Scansano</t>
  </si>
  <si>
    <t>Morellino di Scansano Riserva</t>
  </si>
  <si>
    <t>Moscadello di Montalcino</t>
  </si>
  <si>
    <t>Occhio di Pernice</t>
  </si>
  <si>
    <t>Orcia</t>
  </si>
  <si>
    <t>Parrina</t>
  </si>
  <si>
    <t>Pietraviva</t>
  </si>
  <si>
    <t>Pomino</t>
  </si>
  <si>
    <t>Rosso di Montalcino</t>
  </si>
  <si>
    <t>Rosso di Montepulciano</t>
  </si>
  <si>
    <t>San Gimignano</t>
  </si>
  <si>
    <t>Sant'Antimo</t>
  </si>
  <si>
    <t>Sassicaia</t>
  </si>
  <si>
    <t>Sovana</t>
  </si>
  <si>
    <t>Terratico di Bibbona</t>
  </si>
  <si>
    <t>Toscana</t>
  </si>
  <si>
    <t>Val d'Arbia</t>
  </si>
  <si>
    <t>Val di Cornia</t>
  </si>
  <si>
    <t>Val di Magra</t>
  </si>
  <si>
    <t xml:space="preserve">Valdichiana </t>
  </si>
  <si>
    <t>Vin Santo del Chianti</t>
  </si>
  <si>
    <t>Vin Santo del Chianti Classico</t>
  </si>
  <si>
    <t>Vin Santo di Montepulciano</t>
  </si>
  <si>
    <t>Vin Santo Occhio di Pernice</t>
  </si>
  <si>
    <t>Vino Nobile di Montepulciano</t>
  </si>
  <si>
    <t>Amarone della Valpolicella</t>
  </si>
  <si>
    <t>Amarone della Valpolicella Classico</t>
  </si>
  <si>
    <t>Amarone della Valpolicella Classico Riserva</t>
  </si>
  <si>
    <t>Amarone della Valpolicella Riserva</t>
  </si>
  <si>
    <t>Amarone della Valpolicella Valpantena</t>
  </si>
  <si>
    <t>Amarone della Valpolicella Valpantena Riserva</t>
  </si>
  <si>
    <t>Arcole</t>
  </si>
  <si>
    <t xml:space="preserve">Bagnoli </t>
  </si>
  <si>
    <t>Bagnoli di Sopra</t>
  </si>
  <si>
    <t xml:space="preserve">Bardolino </t>
  </si>
  <si>
    <t xml:space="preserve">Bardolino Superiore </t>
  </si>
  <si>
    <t>Bianco di Custoza</t>
  </si>
  <si>
    <t>Breganze</t>
  </si>
  <si>
    <t xml:space="preserve">Colli Asolani </t>
  </si>
  <si>
    <t>Colli Asolani Prosecco</t>
  </si>
  <si>
    <t>Colli Berici</t>
  </si>
  <si>
    <t>Colli di Conegliano</t>
  </si>
  <si>
    <t>Colli Euganei</t>
  </si>
  <si>
    <t>Colli Trevigniani</t>
  </si>
  <si>
    <t>Conselvano</t>
  </si>
  <si>
    <t>Corti Benedettine del Padovano</t>
  </si>
  <si>
    <t>Gambellara</t>
  </si>
  <si>
    <t>Garda</t>
  </si>
  <si>
    <t>Lessini Durello</t>
  </si>
  <si>
    <t>Lison Pramaggiore</t>
  </si>
  <si>
    <t>Malanotte Raboso Superiore</t>
  </si>
  <si>
    <t>Marca Trevigiana</t>
  </si>
  <si>
    <t>Merlara</t>
  </si>
  <si>
    <t xml:space="preserve">Mont Lessini </t>
  </si>
  <si>
    <t>Piave</t>
  </si>
  <si>
    <t xml:space="preserve">Prosecco di Conegliano Valdobbiadene </t>
  </si>
  <si>
    <t>Prosecco di Conegliano Valdobbiadene Superiore</t>
  </si>
  <si>
    <t>Prosecco Montello e Colli Asolani</t>
  </si>
  <si>
    <t>Prosecco Treviso</t>
  </si>
  <si>
    <t>Prosecco Valdobbiadene Superiore di Cartizze</t>
  </si>
  <si>
    <t>Provincia de Verona</t>
  </si>
  <si>
    <t>Recioto della Valpolicella</t>
  </si>
  <si>
    <t>Recioto di Gambellara</t>
  </si>
  <si>
    <t>Recioto di Soave</t>
  </si>
  <si>
    <t>Riviera del Brenta</t>
  </si>
  <si>
    <t>Soave</t>
  </si>
  <si>
    <t>Soave Classico</t>
  </si>
  <si>
    <t>Soave Colli Scaligeri</t>
  </si>
  <si>
    <t>Soave Spumante</t>
  </si>
  <si>
    <t>Soave Superiore</t>
  </si>
  <si>
    <t>Valpantena</t>
  </si>
  <si>
    <t>Valpolicella</t>
  </si>
  <si>
    <t>Valpolicella Classico</t>
  </si>
  <si>
    <t>Valpolicella Classico Superiore Ripasso</t>
  </si>
  <si>
    <t>Valpolicella Ripasso</t>
  </si>
  <si>
    <t>Valpolicella Superiore</t>
  </si>
  <si>
    <t>Veneto Orientale</t>
  </si>
  <si>
    <t xml:space="preserve">Venezia </t>
  </si>
  <si>
    <t xml:space="preserve">Veronese </t>
  </si>
  <si>
    <t>Vicenza</t>
  </si>
  <si>
    <t>Vin Santo de Gambellara</t>
  </si>
  <si>
    <t>Kumanovo</t>
  </si>
  <si>
    <t xml:space="preserve">Kratovo </t>
  </si>
  <si>
    <t>Kocanski</t>
  </si>
  <si>
    <t xml:space="preserve">Pijanec </t>
  </si>
  <si>
    <t xml:space="preserve">Gevgelija-Valandovo </t>
  </si>
  <si>
    <t xml:space="preserve">Ovche Pole </t>
  </si>
  <si>
    <t xml:space="preserve">Skopje </t>
  </si>
  <si>
    <t>Strumica</t>
  </si>
  <si>
    <t>Radovište</t>
  </si>
  <si>
    <t>Tikves</t>
  </si>
  <si>
    <t xml:space="preserve">Titov Veles </t>
  </si>
  <si>
    <t xml:space="preserve">Bitola </t>
  </si>
  <si>
    <t xml:space="preserve">Kichevo </t>
  </si>
  <si>
    <t xml:space="preserve">Ohrid </t>
  </si>
  <si>
    <t xml:space="preserve">Prespa </t>
  </si>
  <si>
    <t xml:space="preserve">Prilep </t>
  </si>
  <si>
    <t xml:space="preserve">Tetovo </t>
  </si>
  <si>
    <t>Valle de Calafia</t>
  </si>
  <si>
    <t>Valle de Guadalupe</t>
  </si>
  <si>
    <t>Valle de San Antonio de las Minas</t>
  </si>
  <si>
    <t>Valle de San Vicente</t>
  </si>
  <si>
    <t>Valle de Santo Tomás</t>
  </si>
  <si>
    <t>Valle de Ojos Negros</t>
  </si>
  <si>
    <t>Parras Valley</t>
  </si>
  <si>
    <t>La Laguna</t>
  </si>
  <si>
    <t xml:space="preserve">San Juan del Rio </t>
  </si>
  <si>
    <t>Tequisquiapan Valleys</t>
  </si>
  <si>
    <t>Caborca</t>
  </si>
  <si>
    <t>Hermosillo</t>
  </si>
  <si>
    <t>Baurci</t>
  </si>
  <si>
    <t>Cazaiac</t>
  </si>
  <si>
    <t>Ceadir-Lunga</t>
  </si>
  <si>
    <t>Cimislia</t>
  </si>
  <si>
    <t>Ciumai</t>
  </si>
  <si>
    <t>Taraclia</t>
  </si>
  <si>
    <t>Tomai</t>
  </si>
  <si>
    <t xml:space="preserve">Purcari </t>
  </si>
  <si>
    <t>Angad</t>
  </si>
  <si>
    <t>Beni Sadden</t>
  </si>
  <si>
    <t>Berkane</t>
  </si>
  <si>
    <t>Beni M'tir</t>
  </si>
  <si>
    <t>Coteaux de l’Atlas 1er Cru</t>
  </si>
  <si>
    <t xml:space="preserve">Guerrouane </t>
  </si>
  <si>
    <t>Saiss</t>
  </si>
  <si>
    <t xml:space="preserve">Zerhoune </t>
  </si>
  <si>
    <t>Gharb</t>
  </si>
  <si>
    <t xml:space="preserve">Chellah </t>
  </si>
  <si>
    <t xml:space="preserve">Sahel </t>
  </si>
  <si>
    <t xml:space="preserve">Zaër </t>
  </si>
  <si>
    <t xml:space="preserve">Zemmour </t>
  </si>
  <si>
    <t xml:space="preserve">Zenatta </t>
  </si>
  <si>
    <t>Clevedon</t>
  </si>
  <si>
    <t>Kumeu/Huapai</t>
  </si>
  <si>
    <t>Matakana</t>
  </si>
  <si>
    <t>Waiheke Island</t>
  </si>
  <si>
    <t>Henderson</t>
  </si>
  <si>
    <t>Canterbury Plains</t>
  </si>
  <si>
    <t>Alexandra</t>
  </si>
  <si>
    <t>Bannockburn</t>
  </si>
  <si>
    <t>Gibbston</t>
  </si>
  <si>
    <t>Lowburn</t>
  </si>
  <si>
    <t>Wanaka</t>
  </si>
  <si>
    <t>Matawhero</t>
  </si>
  <si>
    <t>Ormond</t>
  </si>
  <si>
    <t>Patutahi</t>
  </si>
  <si>
    <t>Central Hawke's Bay</t>
  </si>
  <si>
    <t>Dartmoor Valley</t>
  </si>
  <si>
    <t>Eask Valley</t>
  </si>
  <si>
    <t>Gimblett Gravels</t>
  </si>
  <si>
    <t>Havelock North</t>
  </si>
  <si>
    <t>Mangatahi</t>
  </si>
  <si>
    <t>Matapiro/Crownthorpe</t>
  </si>
  <si>
    <t>Te Awanga</t>
  </si>
  <si>
    <t>The Triangle</t>
  </si>
  <si>
    <t>Awatere Valley</t>
  </si>
  <si>
    <t>Brancott Valley</t>
  </si>
  <si>
    <t>Fairhall</t>
  </si>
  <si>
    <t>Rapaura</t>
  </si>
  <si>
    <t>Renwick</t>
  </si>
  <si>
    <t>Waihopai Valley</t>
  </si>
  <si>
    <t>Wairau Valley</t>
  </si>
  <si>
    <t>Upper Moutere</t>
  </si>
  <si>
    <t>Waimea Plains</t>
  </si>
  <si>
    <t>East Taratahi/Gladstone</t>
  </si>
  <si>
    <t>Martinborough</t>
  </si>
  <si>
    <t xml:space="preserve">Bairrada </t>
  </si>
  <si>
    <t xml:space="preserve">Beira Interior </t>
  </si>
  <si>
    <t>Beiras</t>
  </si>
  <si>
    <t>Beiras Interior Castelo Rodrigo</t>
  </si>
  <si>
    <t>Beiras Interior Cova da Beira</t>
  </si>
  <si>
    <t>Beiras Interior Pinhel</t>
  </si>
  <si>
    <t xml:space="preserve">Dão </t>
  </si>
  <si>
    <t>Dão  Serra da Estrela</t>
  </si>
  <si>
    <t>Dão Alva</t>
  </si>
  <si>
    <t>Dão Besteiros</t>
  </si>
  <si>
    <t>Dão Castendo</t>
  </si>
  <si>
    <t>Dão Silgueiros</t>
  </si>
  <si>
    <t>Dão Terras de Azurara</t>
  </si>
  <si>
    <t>Dão Terras de Senhorim</t>
  </si>
  <si>
    <t xml:space="preserve">Douro </t>
  </si>
  <si>
    <t>Douro Baixo Corgo</t>
  </si>
  <si>
    <t>Douro Cima Corgo</t>
  </si>
  <si>
    <t>Douro Superior</t>
  </si>
  <si>
    <t>Duriense</t>
  </si>
  <si>
    <t>Minho</t>
  </si>
  <si>
    <t xml:space="preserve">Távora-Varosa </t>
  </si>
  <si>
    <t>Távora-Varosa (previously Varosa)</t>
  </si>
  <si>
    <t>Trasmontano</t>
  </si>
  <si>
    <t xml:space="preserve">Trás-os-Montes </t>
  </si>
  <si>
    <t>Trás-os-Montes Chaves</t>
  </si>
  <si>
    <t>Trás-os-Montes Planalto Mirandes</t>
  </si>
  <si>
    <t>Trás-os-Montes Valpaços</t>
  </si>
  <si>
    <t xml:space="preserve">Vinho Verde </t>
  </si>
  <si>
    <t>Vinho Verde Amarante</t>
  </si>
  <si>
    <t>Vinho Verde Ave</t>
  </si>
  <si>
    <t>Vinho Verde Baião</t>
  </si>
  <si>
    <t xml:space="preserve">Vinho Verde Basto </t>
  </si>
  <si>
    <t>Vinho Verde Cávado</t>
  </si>
  <si>
    <t>Vinho Verde Lima</t>
  </si>
  <si>
    <t>Vinho Verde Monçao</t>
  </si>
  <si>
    <t>Vinho Verde Paiva</t>
  </si>
  <si>
    <t>Vinho Verde Sousa</t>
  </si>
  <si>
    <t xml:space="preserve">Acores </t>
  </si>
  <si>
    <t xml:space="preserve">Alenquer </t>
  </si>
  <si>
    <t>Alentejano</t>
  </si>
  <si>
    <t xml:space="preserve">Alentejo </t>
  </si>
  <si>
    <t>Alentejo Borba</t>
  </si>
  <si>
    <t xml:space="preserve">Alentejo Évora </t>
  </si>
  <si>
    <t xml:space="preserve">Alentejo Granja Amareleja </t>
  </si>
  <si>
    <t>Algarve</t>
  </si>
  <si>
    <t xml:space="preserve">Arruda </t>
  </si>
  <si>
    <t xml:space="preserve">Biscoitos </t>
  </si>
  <si>
    <t xml:space="preserve">Bucelas </t>
  </si>
  <si>
    <t xml:space="preserve">Carcavelos </t>
  </si>
  <si>
    <t xml:space="preserve">Colares </t>
  </si>
  <si>
    <t xml:space="preserve">do Tejo </t>
  </si>
  <si>
    <t>do Tejo (previously Ribatejano)</t>
  </si>
  <si>
    <t xml:space="preserve">Encostas de Aire </t>
  </si>
  <si>
    <t>Encostas de Aire Alcobaça</t>
  </si>
  <si>
    <t>Encostas de Aire Ourém</t>
  </si>
  <si>
    <t>Estremadura</t>
  </si>
  <si>
    <t xml:space="preserve">Graciosa </t>
  </si>
  <si>
    <t>Lafões</t>
  </si>
  <si>
    <t>Lagoa</t>
  </si>
  <si>
    <t xml:space="preserve">Lagos </t>
  </si>
  <si>
    <t xml:space="preserve">Lisboa </t>
  </si>
  <si>
    <t xml:space="preserve">Lourinhã </t>
  </si>
  <si>
    <t xml:space="preserve">Óbidos </t>
  </si>
  <si>
    <t xml:space="preserve">Palmela </t>
  </si>
  <si>
    <t>Peninsula de Setúbal</t>
  </si>
  <si>
    <t xml:space="preserve">Pico </t>
  </si>
  <si>
    <t xml:space="preserve">Portimão </t>
  </si>
  <si>
    <t xml:space="preserve">Ribatejo </t>
  </si>
  <si>
    <t>Ribatejo Almeirim</t>
  </si>
  <si>
    <t xml:space="preserve">Ribatejo Cartaxo </t>
  </si>
  <si>
    <t>Ribatejo Cartaxo (Previously Cartaxo IPR)</t>
  </si>
  <si>
    <t>Ribatejo Chamusca</t>
  </si>
  <si>
    <t>Ribatejo Chamusca (Previously Chamusca IPR)</t>
  </si>
  <si>
    <t xml:space="preserve">Ribatejo Coruche </t>
  </si>
  <si>
    <t>Ribatejo Coruche (Previously Coruche IPR)</t>
  </si>
  <si>
    <t>Ribatejo Santarém</t>
  </si>
  <si>
    <t>Ribatejo Tomar (Previously Tomar IPR)</t>
  </si>
  <si>
    <t xml:space="preserve">Setúbal </t>
  </si>
  <si>
    <t>Távira</t>
  </si>
  <si>
    <t xml:space="preserve">Tejo </t>
  </si>
  <si>
    <t>Terras do Sado</t>
  </si>
  <si>
    <t xml:space="preserve">Torres Vedras </t>
  </si>
  <si>
    <t>Recas</t>
  </si>
  <si>
    <t>Teremia</t>
  </si>
  <si>
    <t>Minis Maderat</t>
  </si>
  <si>
    <t>Babadag</t>
  </si>
  <si>
    <t>Murfatlar</t>
  </si>
  <si>
    <t>Sarica-Niculitel</t>
  </si>
  <si>
    <t>Diosig</t>
  </si>
  <si>
    <t>Silvania</t>
  </si>
  <si>
    <t>Valea lui Milhai</t>
  </si>
  <si>
    <t>Bujor</t>
  </si>
  <si>
    <t>Cotesti</t>
  </si>
  <si>
    <t>Cotnari</t>
  </si>
  <si>
    <t>Covur</t>
  </si>
  <si>
    <t>Husi</t>
  </si>
  <si>
    <t>Ivesti</t>
  </si>
  <si>
    <t>Lasi</t>
  </si>
  <si>
    <t>Nicoresti</t>
  </si>
  <si>
    <t>Odobesti</t>
  </si>
  <si>
    <t>Panciu</t>
  </si>
  <si>
    <t>Tutova</t>
  </si>
  <si>
    <t>Zeletin</t>
  </si>
  <si>
    <t>Buzau</t>
  </si>
  <si>
    <t>Dealu Mare</t>
  </si>
  <si>
    <t>Dl. Craiovei</t>
  </si>
  <si>
    <t>Dregasani</t>
  </si>
  <si>
    <t>Pl. Drincei</t>
  </si>
  <si>
    <t>Sadova Corabia</t>
  </si>
  <si>
    <t>Samburesti</t>
  </si>
  <si>
    <t>Severin</t>
  </si>
  <si>
    <t>Stefanesti Arges</t>
  </si>
  <si>
    <t>Alba</t>
  </si>
  <si>
    <t>Alud</t>
  </si>
  <si>
    <t>Lechinta</t>
  </si>
  <si>
    <t>Sebes-Apold</t>
  </si>
  <si>
    <t>Tamave</t>
  </si>
  <si>
    <t xml:space="preserve">Krajina </t>
  </si>
  <si>
    <t xml:space="preserve">Knjaževac </t>
  </si>
  <si>
    <t xml:space="preserve">Aleksinac </t>
  </si>
  <si>
    <t xml:space="preserve">Leskovac </t>
  </si>
  <si>
    <t xml:space="preserve">Niš </t>
  </si>
  <si>
    <t xml:space="preserve">Niš  </t>
  </si>
  <si>
    <t xml:space="preserve">Toplica </t>
  </si>
  <si>
    <t xml:space="preserve">Vranje </t>
  </si>
  <si>
    <t xml:space="preserve">Čačak </t>
  </si>
  <si>
    <t xml:space="preserve">Kruševac </t>
  </si>
  <si>
    <t xml:space="preserve">Belgrade </t>
  </si>
  <si>
    <t xml:space="preserve">Jagodina </t>
  </si>
  <si>
    <t xml:space="preserve">Ml  </t>
  </si>
  <si>
    <t xml:space="preserve">Oplenac </t>
  </si>
  <si>
    <t>North Banat</t>
  </si>
  <si>
    <t>South Banat</t>
  </si>
  <si>
    <t>Haloze</t>
  </si>
  <si>
    <t>Ljutomer-Ormoz</t>
  </si>
  <si>
    <t>Maribor</t>
  </si>
  <si>
    <t>Prekmurske Gorice</t>
  </si>
  <si>
    <t>Radgona-Kapela</t>
  </si>
  <si>
    <t>Srednje Slovenske Gorice</t>
  </si>
  <si>
    <t>Bela Krajina</t>
  </si>
  <si>
    <t>Bizeljsko-Sremic</t>
  </si>
  <si>
    <t>Dolenjska</t>
  </si>
  <si>
    <t>Smarje-Virstajn</t>
  </si>
  <si>
    <t>Brda</t>
  </si>
  <si>
    <t>Koper</t>
  </si>
  <si>
    <t>Kras</t>
  </si>
  <si>
    <t xml:space="preserve">Vip </t>
  </si>
  <si>
    <t>Aan-de-Doorns</t>
  </si>
  <si>
    <t>Agterkliphoogte</t>
  </si>
  <si>
    <t>Boesmansrivier</t>
  </si>
  <si>
    <t>Bonnievale</t>
  </si>
  <si>
    <t>Breedekloof</t>
  </si>
  <si>
    <t>Buffeljags</t>
  </si>
  <si>
    <t>Eilandia</t>
  </si>
  <si>
    <t>Goudini</t>
  </si>
  <si>
    <t>Hex River Valley</t>
  </si>
  <si>
    <t>Hoopsrivier</t>
  </si>
  <si>
    <t>Klaasvoogds</t>
  </si>
  <si>
    <t>Le Chasseur</t>
  </si>
  <si>
    <t>McGregor</t>
  </si>
  <si>
    <t>Nuy</t>
  </si>
  <si>
    <t>Robertson</t>
  </si>
  <si>
    <t>Scherpenheuvel</t>
  </si>
  <si>
    <t>Slanghoek</t>
  </si>
  <si>
    <t>Stormsvlei</t>
  </si>
  <si>
    <t>Swellendam</t>
  </si>
  <si>
    <t>Vinkrivier</t>
  </si>
  <si>
    <t>Worcester</t>
  </si>
  <si>
    <t>Banghoek</t>
  </si>
  <si>
    <t>Bottelary</t>
  </si>
  <si>
    <t>Capepoint</t>
  </si>
  <si>
    <t>Contantia</t>
  </si>
  <si>
    <t>Darling</t>
  </si>
  <si>
    <t>Devon Valley</t>
  </si>
  <si>
    <t>Durbanville</t>
  </si>
  <si>
    <t>Franschhoek Valley</t>
  </si>
  <si>
    <t>Groenekloof</t>
  </si>
  <si>
    <t>Hout Bay</t>
  </si>
  <si>
    <t>Jonkershoek Valley</t>
  </si>
  <si>
    <t>Malmsbury</t>
  </si>
  <si>
    <t>Paarl</t>
  </si>
  <si>
    <t>Papegaaiberg</t>
  </si>
  <si>
    <t>Philadelphia</t>
  </si>
  <si>
    <t>Polkadraai Hills</t>
  </si>
  <si>
    <t>Riebeekberg</t>
  </si>
  <si>
    <t>Simonsberg-Paarl</t>
  </si>
  <si>
    <t>Simonsberg-Stellenbosch</t>
  </si>
  <si>
    <t>Stellenbosch</t>
  </si>
  <si>
    <t>Swartland</t>
  </si>
  <si>
    <t>Tulbagh</t>
  </si>
  <si>
    <t>Tygerberg</t>
  </si>
  <si>
    <t>Voor Paardeberg</t>
  </si>
  <si>
    <t>Wellington</t>
  </si>
  <si>
    <t>Calitzdorp</t>
  </si>
  <si>
    <t>Langeberg-Garcia</t>
  </si>
  <si>
    <t>Montagu</t>
  </si>
  <si>
    <t>Outeniqua</t>
  </si>
  <si>
    <t>Tradouw</t>
  </si>
  <si>
    <t>Tradouw Highlands</t>
  </si>
  <si>
    <t>Upper Langkloof</t>
  </si>
  <si>
    <t>Bamboes Bay</t>
  </si>
  <si>
    <t>Citrusdal Mountain</t>
  </si>
  <si>
    <t>Citrusdal Valley</t>
  </si>
  <si>
    <t>Koekenaap</t>
  </si>
  <si>
    <t>Lutville Valley</t>
  </si>
  <si>
    <t>Piekenierskloof</t>
  </si>
  <si>
    <t>Spruitdrift</t>
  </si>
  <si>
    <t>Vredendal</t>
  </si>
  <si>
    <t>Elgin</t>
  </si>
  <si>
    <t>Greyton</t>
  </si>
  <si>
    <t>Klein River</t>
  </si>
  <si>
    <t>Theewater</t>
  </si>
  <si>
    <t>Elim</t>
  </si>
  <si>
    <t>Bot River</t>
  </si>
  <si>
    <t>Hemel-en-Aarde Ridge</t>
  </si>
  <si>
    <t>Hemel-en-Aarde Valley</t>
  </si>
  <si>
    <t>Sunday's Glen</t>
  </si>
  <si>
    <t>Upper Hemel-en-Aarde Valley</t>
  </si>
  <si>
    <t>Douglas</t>
  </si>
  <si>
    <t>Plettenberg Bay</t>
  </si>
  <si>
    <t>Abona</t>
  </si>
  <si>
    <t xml:space="preserve">Binissalem-Mallorca </t>
  </si>
  <si>
    <t>El Hierro</t>
  </si>
  <si>
    <t>Formentera</t>
  </si>
  <si>
    <t>Gran Canaria</t>
  </si>
  <si>
    <t>Illes Balears</t>
  </si>
  <si>
    <t>Isla de Menorca</t>
  </si>
  <si>
    <t>la Gomera</t>
  </si>
  <si>
    <t>La Palma</t>
  </si>
  <si>
    <t>Lanzarote</t>
  </si>
  <si>
    <t>Mallorca</t>
  </si>
  <si>
    <t>Pla Y Llevant</t>
  </si>
  <si>
    <t>Sierra de Tramuntana-Costa Nord</t>
  </si>
  <si>
    <t>Tacoronte-Acentejo</t>
  </si>
  <si>
    <t>Valle de Güímar</t>
  </si>
  <si>
    <t xml:space="preserve">Valle de la Orot </t>
  </si>
  <si>
    <t>Ycoden-Daute-Isora</t>
  </si>
  <si>
    <t>Abanilla</t>
  </si>
  <si>
    <t>Alella</t>
  </si>
  <si>
    <t>Alicante</t>
  </si>
  <si>
    <t>Almansa</t>
  </si>
  <si>
    <t>Arlanza</t>
  </si>
  <si>
    <t>Arribes</t>
  </si>
  <si>
    <t>Bailén</t>
  </si>
  <si>
    <t>Bajo Aragón</t>
  </si>
  <si>
    <t>Barbanza e Iria</t>
  </si>
  <si>
    <t>Betanzos</t>
  </si>
  <si>
    <t>Bierzo</t>
  </si>
  <si>
    <t>Bullas</t>
  </si>
  <si>
    <t>Cádiz</t>
  </si>
  <si>
    <t>Calatayud</t>
  </si>
  <si>
    <t>Calzadilla</t>
  </si>
  <si>
    <t>Campo de Borja</t>
  </si>
  <si>
    <t>Campo de Cartagena</t>
  </si>
  <si>
    <t>Campo de la Guardia</t>
  </si>
  <si>
    <t>Cangas</t>
  </si>
  <si>
    <t>Casa del Blanco</t>
  </si>
  <si>
    <t>Castelló</t>
  </si>
  <si>
    <t>Castilla</t>
  </si>
  <si>
    <t>Castilla y Léon</t>
  </si>
  <si>
    <t>Cataluña</t>
  </si>
  <si>
    <t>Cava</t>
  </si>
  <si>
    <t>Chozas Carrascal</t>
  </si>
  <si>
    <t>Chacolí de Ál - Arabako Txakolina</t>
  </si>
  <si>
    <t>Chacolí de Getaria-Getariako Txakolina</t>
  </si>
  <si>
    <t>Chacolí de Vizcaya-Bizkaiko Txakolina</t>
  </si>
  <si>
    <t>Cigales</t>
  </si>
  <si>
    <t>Conca de Barberà</t>
  </si>
  <si>
    <t>Condado de Huelva</t>
  </si>
  <si>
    <t>Córdoba</t>
  </si>
  <si>
    <t>Costa de Cantabria</t>
  </si>
  <si>
    <t>Costers del Segre</t>
  </si>
  <si>
    <t>Dehesa del Carrizal</t>
  </si>
  <si>
    <t>Desierto de Almería</t>
  </si>
  <si>
    <t>Dominio de Valedpusa</t>
  </si>
  <si>
    <t xml:space="preserve">El Terrerazo </t>
  </si>
  <si>
    <t>Empordà</t>
  </si>
  <si>
    <t>Extremadura</t>
  </si>
  <si>
    <t>Finca Élez</t>
  </si>
  <si>
    <t>Gálvez</t>
  </si>
  <si>
    <t>Guijoso</t>
  </si>
  <si>
    <t>Jumilla</t>
  </si>
  <si>
    <t>La Mancha</t>
  </si>
  <si>
    <t>Laujar-Alpujarra</t>
  </si>
  <si>
    <t>Liébana</t>
  </si>
  <si>
    <t>Los Palacios</t>
  </si>
  <si>
    <t>Málaga</t>
  </si>
  <si>
    <t>Manchuela</t>
  </si>
  <si>
    <t>Méntrida</t>
  </si>
  <si>
    <t>Mondéjar</t>
  </si>
  <si>
    <t>Monterrei</t>
  </si>
  <si>
    <t>Montilla-Moriles</t>
  </si>
  <si>
    <t>Montsant</t>
  </si>
  <si>
    <t>Navarra</t>
  </si>
  <si>
    <t>Norte de AlmerÍa</t>
  </si>
  <si>
    <t>Ortazu</t>
  </si>
  <si>
    <t xml:space="preserve">Pago Florentino </t>
  </si>
  <si>
    <t>Penedès</t>
  </si>
  <si>
    <t>Pla de Bages</t>
  </si>
  <si>
    <t>Pozohondo</t>
  </si>
  <si>
    <t>Prado de Irache</t>
  </si>
  <si>
    <t>Priorat</t>
  </si>
  <si>
    <t>Rías Baixas</t>
  </si>
  <si>
    <t>Ribeira Sacra</t>
  </si>
  <si>
    <t>Ribeiro</t>
  </si>
  <si>
    <t>Ribera del Andarax</t>
  </si>
  <si>
    <t>Ribera del Duero</t>
  </si>
  <si>
    <t>Ribera del Duero Crianza</t>
  </si>
  <si>
    <t>Ribera del Duero Gran Reserva</t>
  </si>
  <si>
    <t>Ribera del Duero Reserva</t>
  </si>
  <si>
    <t>Ribera del Gállego-Cinco Villas</t>
  </si>
  <si>
    <t>Ribera del Guadiana</t>
  </si>
  <si>
    <t>Ribera del Jiloca</t>
  </si>
  <si>
    <t>Ribera del Júcar</t>
  </si>
  <si>
    <t>Ribera del Queiles</t>
  </si>
  <si>
    <t>Rioja</t>
  </si>
  <si>
    <t>Rioja Crianza</t>
  </si>
  <si>
    <t>Rioja Gran Reserva</t>
  </si>
  <si>
    <t>Rioja Reserva</t>
  </si>
  <si>
    <t>Rueda</t>
  </si>
  <si>
    <t>Señorío de Arínzano</t>
  </si>
  <si>
    <t>Sierra de Alcaraz</t>
  </si>
  <si>
    <t>Sierra Norte de Sevilla</t>
  </si>
  <si>
    <t>Sierra Sur de Jaén</t>
  </si>
  <si>
    <t>Sierras de Las Estancias y Los Filabres</t>
  </si>
  <si>
    <t>Sierras de Málaga</t>
  </si>
  <si>
    <t>Somontano</t>
  </si>
  <si>
    <t>Tarragona</t>
  </si>
  <si>
    <t>Terra Alta</t>
  </si>
  <si>
    <t>Tierra de Léon</t>
  </si>
  <si>
    <t>Tierra del Vino de Zamora</t>
  </si>
  <si>
    <t>Toro</t>
  </si>
  <si>
    <t>Toro Crianza</t>
  </si>
  <si>
    <t>Toro Gran Reserva</t>
  </si>
  <si>
    <t>Toro Reserva</t>
  </si>
  <si>
    <t>Torreperogil</t>
  </si>
  <si>
    <t>Uclés</t>
  </si>
  <si>
    <t>Utiel Requena</t>
  </si>
  <si>
    <t>Valdejalón</t>
  </si>
  <si>
    <t>Valdeorras</t>
  </si>
  <si>
    <t>Valdepeñas</t>
  </si>
  <si>
    <t>Valencia</t>
  </si>
  <si>
    <t>Valle del Cinca</t>
  </si>
  <si>
    <t>Valle del Miño-Ourense</t>
  </si>
  <si>
    <t>Valles de Benavente</t>
  </si>
  <si>
    <t>Valles de Sadacia</t>
  </si>
  <si>
    <t>Valtiendas</t>
  </si>
  <si>
    <t>Villaviciosa de Córdoba</t>
  </si>
  <si>
    <t>Vinos de Granada</t>
  </si>
  <si>
    <t>Vinos de Granada (previously Contraviesa-Alpujarra)</t>
  </si>
  <si>
    <t>Vinos de Granada (previously Granada Sur-Oeste)</t>
  </si>
  <si>
    <t>Vinos de Granada (Norte de Granada)</t>
  </si>
  <si>
    <t>Vinos de Madrid</t>
  </si>
  <si>
    <t>Yecla</t>
  </si>
  <si>
    <t>Jerez-Xerés-Sherry y Manzanilla Sanlúcar de Barramdeda</t>
  </si>
  <si>
    <t>Bielersee</t>
  </si>
  <si>
    <t>Uberland</t>
  </si>
  <si>
    <t>Bünder Herrschaft</t>
  </si>
  <si>
    <t>Rheinthal</t>
  </si>
  <si>
    <t>Klettgau</t>
  </si>
  <si>
    <t>Thurtal</t>
  </si>
  <si>
    <t>Untersee</t>
  </si>
  <si>
    <t>Flaachtal</t>
  </si>
  <si>
    <t>Limmattal</t>
  </si>
  <si>
    <t>Rafzerfelder</t>
  </si>
  <si>
    <t>Züricher Unterland</t>
  </si>
  <si>
    <t>Weinland</t>
  </si>
  <si>
    <t>Vully</t>
  </si>
  <si>
    <t>Chablais</t>
  </si>
  <si>
    <t>La Côte</t>
  </si>
  <si>
    <t>Côtes-de-l’Orbe</t>
  </si>
  <si>
    <t>L ux,</t>
  </si>
  <si>
    <t>Bonvillars</t>
  </si>
  <si>
    <t>Bedfordshire</t>
  </si>
  <si>
    <t>Cambridgeshire</t>
  </si>
  <si>
    <t>Essex</t>
  </si>
  <si>
    <t>Hertfordshire</t>
  </si>
  <si>
    <t>Norfolk</t>
  </si>
  <si>
    <t>Suffolk</t>
  </si>
  <si>
    <t>Cheshire</t>
  </si>
  <si>
    <t>Derbyshire</t>
  </si>
  <si>
    <t>Lancashire</t>
  </si>
  <si>
    <t>Leicestershire</t>
  </si>
  <si>
    <t>Lincolnshire</t>
  </si>
  <si>
    <t>Northamptonshire</t>
  </si>
  <si>
    <t>Nottinghamshire</t>
  </si>
  <si>
    <t>Rutland</t>
  </si>
  <si>
    <t>Shropshire</t>
  </si>
  <si>
    <t>Staffordshire</t>
  </si>
  <si>
    <t>Warwickshire</t>
  </si>
  <si>
    <t>West Midlands</t>
  </si>
  <si>
    <t>West Yorkshire</t>
  </si>
  <si>
    <t>East Sussex</t>
  </si>
  <si>
    <t>West Sussex</t>
  </si>
  <si>
    <t>Kent</t>
  </si>
  <si>
    <t>Surrey</t>
  </si>
  <si>
    <t>Bristol</t>
  </si>
  <si>
    <t>Cornwall</t>
  </si>
  <si>
    <t>Devon</t>
  </si>
  <si>
    <t>Gloucestershire</t>
  </si>
  <si>
    <t>Herrfordshire</t>
  </si>
  <si>
    <t>Isles of Scilly</t>
  </si>
  <si>
    <t>Somerset</t>
  </si>
  <si>
    <t>South Wales</t>
  </si>
  <si>
    <t>Worcestershire</t>
  </si>
  <si>
    <t xml:space="preserve">Berkshire </t>
  </si>
  <si>
    <t>Buckinghamshire</t>
  </si>
  <si>
    <t>Oxfordshire</t>
  </si>
  <si>
    <t>Channel Islands</t>
  </si>
  <si>
    <t>Dorset Hampshire</t>
  </si>
  <si>
    <t>Isle of Wight</t>
  </si>
  <si>
    <t>Wiltshire</t>
  </si>
  <si>
    <t xml:space="preserve">England </t>
  </si>
  <si>
    <t>Anglesey</t>
  </si>
  <si>
    <t>Carmarthenshire</t>
  </si>
  <si>
    <t>Ceredigion</t>
  </si>
  <si>
    <t>Conwy</t>
  </si>
  <si>
    <t>Denbeighshire</t>
  </si>
  <si>
    <t>Flintshire</t>
  </si>
  <si>
    <t>Gwynedd</t>
  </si>
  <si>
    <t>Monmouthshire</t>
  </si>
  <si>
    <t>North Wales</t>
  </si>
  <si>
    <t>Pembrokeshire</t>
  </si>
  <si>
    <t>Powys</t>
  </si>
  <si>
    <t>Vale of Glamorgan</t>
  </si>
  <si>
    <t>Wrexham</t>
  </si>
  <si>
    <t>Altus</t>
  </si>
  <si>
    <t>Arkansas Mountain</t>
  </si>
  <si>
    <t xml:space="preserve">Ozark Mountain </t>
  </si>
  <si>
    <t>Sonoita</t>
  </si>
  <si>
    <t xml:space="preserve">Alameda County    </t>
  </si>
  <si>
    <t xml:space="preserve">Alexander Valley    </t>
  </si>
  <si>
    <t xml:space="preserve">Anderson Valley    </t>
  </si>
  <si>
    <t xml:space="preserve">Arroyo Grande Valley    </t>
  </si>
  <si>
    <t xml:space="preserve">Arroyo Seco    </t>
  </si>
  <si>
    <t>Atlas Peak</t>
  </si>
  <si>
    <t xml:space="preserve">Ben Lomond Mountain    </t>
  </si>
  <si>
    <t xml:space="preserve">Benmore Valley    </t>
  </si>
  <si>
    <t xml:space="preserve">Bennett Valley    </t>
  </si>
  <si>
    <t xml:space="preserve">California Shenandoah Valley    </t>
  </si>
  <si>
    <t xml:space="preserve">Capay Valley </t>
  </si>
  <si>
    <t xml:space="preserve">Carmel Valley    </t>
  </si>
  <si>
    <t xml:space="preserve">Carneros    </t>
  </si>
  <si>
    <t xml:space="preserve">Central California Coast </t>
  </si>
  <si>
    <t xml:space="preserve">Central Coast    </t>
  </si>
  <si>
    <t xml:space="preserve">Chalk Hill    </t>
  </si>
  <si>
    <t xml:space="preserve">Chalone    </t>
  </si>
  <si>
    <t xml:space="preserve">Chiles Valley    </t>
  </si>
  <si>
    <t xml:space="preserve">Cienga Valley    </t>
  </si>
  <si>
    <t xml:space="preserve">Clarksburg </t>
  </si>
  <si>
    <t xml:space="preserve">Clear Lake    </t>
  </si>
  <si>
    <t xml:space="preserve">Cole Ranch    </t>
  </si>
  <si>
    <t xml:space="preserve">Contra Costa County    </t>
  </si>
  <si>
    <t xml:space="preserve">Cucamonga Valley    </t>
  </si>
  <si>
    <t xml:space="preserve">Diablo Grande  </t>
  </si>
  <si>
    <t xml:space="preserve">Diamond Mountain    </t>
  </si>
  <si>
    <t xml:space="preserve">Dry Creek Valley    </t>
  </si>
  <si>
    <t xml:space="preserve">Dunnigan Hills    </t>
  </si>
  <si>
    <t xml:space="preserve">Edna Valley    </t>
  </si>
  <si>
    <t xml:space="preserve">El Dorado    </t>
  </si>
  <si>
    <t xml:space="preserve">Fair Play    </t>
  </si>
  <si>
    <t xml:space="preserve">Fiddletown    </t>
  </si>
  <si>
    <t xml:space="preserve">Guenoc Valley    </t>
  </si>
  <si>
    <t xml:space="preserve">Hames Valley    </t>
  </si>
  <si>
    <t xml:space="preserve">High Valley    </t>
  </si>
  <si>
    <t xml:space="preserve">Howell Mountain    </t>
  </si>
  <si>
    <t xml:space="preserve">Knights Valley    </t>
  </si>
  <si>
    <t xml:space="preserve">Lime Kiln Valley    </t>
  </si>
  <si>
    <t>Livermore Valley</t>
  </si>
  <si>
    <t xml:space="preserve">Lodi     </t>
  </si>
  <si>
    <t xml:space="preserve">Los Carneros    </t>
  </si>
  <si>
    <t xml:space="preserve">Madera    </t>
  </si>
  <si>
    <t xml:space="preserve">Mcdowell Valley    </t>
  </si>
  <si>
    <t xml:space="preserve">Mendocino    </t>
  </si>
  <si>
    <t xml:space="preserve">Mendocino County    </t>
  </si>
  <si>
    <t xml:space="preserve">Mendocino Ridge    </t>
  </si>
  <si>
    <t xml:space="preserve">Merritt Island    </t>
  </si>
  <si>
    <t xml:space="preserve">Monterey    </t>
  </si>
  <si>
    <t xml:space="preserve">Monterey County    </t>
  </si>
  <si>
    <t xml:space="preserve">Mount Harlan    </t>
  </si>
  <si>
    <t xml:space="preserve">Mount Veeder    </t>
  </si>
  <si>
    <t xml:space="preserve">Napa County    </t>
  </si>
  <si>
    <t xml:space="preserve">Napa Valley     </t>
  </si>
  <si>
    <t xml:space="preserve">Northern California Coast    </t>
  </si>
  <si>
    <t xml:space="preserve">Northern Sonoma    </t>
  </si>
  <si>
    <t>Oak Knoll District</t>
  </si>
  <si>
    <t xml:space="preserve">Oakville    </t>
  </si>
  <si>
    <t xml:space="preserve">Pacheco Pass    </t>
  </si>
  <si>
    <t xml:space="preserve">Paicines    </t>
  </si>
  <si>
    <t xml:space="preserve">Paso Robles    </t>
  </si>
  <si>
    <t xml:space="preserve">Potter Valley    </t>
  </si>
  <si>
    <t xml:space="preserve">Redwood Valley    </t>
  </si>
  <si>
    <t xml:space="preserve">River Junction    </t>
  </si>
  <si>
    <t>Rockpile</t>
  </si>
  <si>
    <t xml:space="preserve">Russian River Valley    </t>
  </si>
  <si>
    <t xml:space="preserve">Rutherford    </t>
  </si>
  <si>
    <t xml:space="preserve">Saint Helena    </t>
  </si>
  <si>
    <t xml:space="preserve">San Benito    </t>
  </si>
  <si>
    <t xml:space="preserve">San Benito County   </t>
  </si>
  <si>
    <t xml:space="preserve">San Francisco Bay     </t>
  </si>
  <si>
    <t xml:space="preserve">San Lucas    </t>
  </si>
  <si>
    <t xml:space="preserve">San Luis Obispo    </t>
  </si>
  <si>
    <t xml:space="preserve">San Mateo County    </t>
  </si>
  <si>
    <t xml:space="preserve">San Pasqual    </t>
  </si>
  <si>
    <t xml:space="preserve">San Ysdro    </t>
  </si>
  <si>
    <t xml:space="preserve">Santa Barbara    </t>
  </si>
  <si>
    <t xml:space="preserve">Santa Clara County    </t>
  </si>
  <si>
    <t xml:space="preserve">Santa Clara Valley    </t>
  </si>
  <si>
    <t xml:space="preserve">Santa Cruz Mountains    </t>
  </si>
  <si>
    <t xml:space="preserve">Santa Lucia Highlands    </t>
  </si>
  <si>
    <t xml:space="preserve">Santa Maria Valley    </t>
  </si>
  <si>
    <t xml:space="preserve">Santa Rita Hills    </t>
  </si>
  <si>
    <t xml:space="preserve">Santa Ynez Valley    </t>
  </si>
  <si>
    <t xml:space="preserve">Seiad Valley    </t>
  </si>
  <si>
    <t xml:space="preserve">Sierra Foothills    </t>
  </si>
  <si>
    <t xml:space="preserve">Sonoma Coast    </t>
  </si>
  <si>
    <t xml:space="preserve">Sonoma County Green Valley of Russian River Valley    </t>
  </si>
  <si>
    <t xml:space="preserve">Sonoma Mountain    </t>
  </si>
  <si>
    <t xml:space="preserve">Sonoma Valley    </t>
  </si>
  <si>
    <t xml:space="preserve">Spring Mountain District    </t>
  </si>
  <si>
    <t xml:space="preserve">Stags Leap District    </t>
  </si>
  <si>
    <t xml:space="preserve">Suisun Valley    </t>
  </si>
  <si>
    <t xml:space="preserve">Temecula    </t>
  </si>
  <si>
    <t xml:space="preserve">Templeton </t>
  </si>
  <si>
    <t xml:space="preserve">Ukiah Valley    </t>
  </si>
  <si>
    <t xml:space="preserve">Wild Horse Valley    </t>
  </si>
  <si>
    <t xml:space="preserve">Willow Creek    </t>
  </si>
  <si>
    <t xml:space="preserve">York Mountain    </t>
  </si>
  <si>
    <t xml:space="preserve">Yorkville Highlands    </t>
  </si>
  <si>
    <t xml:space="preserve">Yountville    </t>
  </si>
  <si>
    <t>Grand Valley</t>
  </si>
  <si>
    <t>West Elks</t>
  </si>
  <si>
    <t>Snake River Valley</t>
  </si>
  <si>
    <t xml:space="preserve">Ohio River Valley </t>
  </si>
  <si>
    <t>Catoctin</t>
  </si>
  <si>
    <t xml:space="preserve">Cumberland Valley </t>
  </si>
  <si>
    <t>Linganore</t>
  </si>
  <si>
    <t>Martha's Vineyard</t>
  </si>
  <si>
    <t>Fennville</t>
  </si>
  <si>
    <t>Lake Michigan Shore</t>
  </si>
  <si>
    <t>Leelanau Peninsula</t>
  </si>
  <si>
    <t>Old Mission Peninsula</t>
  </si>
  <si>
    <t>Augusta</t>
  </si>
  <si>
    <t>Hermann</t>
  </si>
  <si>
    <t>Ozark Highlands</t>
  </si>
  <si>
    <t xml:space="preserve">Central Delaware Valley </t>
  </si>
  <si>
    <t>Warren Hills</t>
  </si>
  <si>
    <t xml:space="preserve">Mesilla Valley </t>
  </si>
  <si>
    <t>Middle Rio Grande Valley</t>
  </si>
  <si>
    <t>Mimbres Valley</t>
  </si>
  <si>
    <t>Cayuga Lake</t>
  </si>
  <si>
    <t>Finger Lakes</t>
  </si>
  <si>
    <t>Hudson River Region</t>
  </si>
  <si>
    <t>Lake Erie</t>
  </si>
  <si>
    <t>Long Island</t>
  </si>
  <si>
    <t>Niagara Escarpment</t>
  </si>
  <si>
    <t>North Fork of Long Island</t>
  </si>
  <si>
    <t>Seneca Lake</t>
  </si>
  <si>
    <t>The Hampton</t>
  </si>
  <si>
    <t>Yadkin Valley</t>
  </si>
  <si>
    <t>Grand River Valley</t>
  </si>
  <si>
    <t>Isle St. George</t>
  </si>
  <si>
    <t xml:space="preserve">Kanawha River Valley </t>
  </si>
  <si>
    <t xml:space="preserve">Lake Erie </t>
  </si>
  <si>
    <t>Loramie Creek</t>
  </si>
  <si>
    <t xml:space="preserve">Applegate Valley </t>
  </si>
  <si>
    <t>Chehalem Mountains</t>
  </si>
  <si>
    <t>Columbia Gorge</t>
  </si>
  <si>
    <t>Columbia Valley</t>
  </si>
  <si>
    <t>Dundee Hills</t>
  </si>
  <si>
    <t>Eola-Amity Hills</t>
  </si>
  <si>
    <t>McMinnville</t>
  </si>
  <si>
    <t>Red Hill Douglas County</t>
  </si>
  <si>
    <t>Ribbon Ridge</t>
  </si>
  <si>
    <t xml:space="preserve">Rogue Valley </t>
  </si>
  <si>
    <t>Southern Oregon</t>
  </si>
  <si>
    <t>Umpqua Valley</t>
  </si>
  <si>
    <t>Walla Walla Valley</t>
  </si>
  <si>
    <t>Williamette Valley</t>
  </si>
  <si>
    <t>Yamhill-Carlton District</t>
  </si>
  <si>
    <t>Lancaster Valley</t>
  </si>
  <si>
    <t>Bell Mountain</t>
  </si>
  <si>
    <t>Escondido Valley</t>
  </si>
  <si>
    <t xml:space="preserve">Fredericksburg </t>
  </si>
  <si>
    <t>Texas Davis Mountains</t>
  </si>
  <si>
    <t>Texas High Plains</t>
  </si>
  <si>
    <t xml:space="preserve">Texas Hill Country </t>
  </si>
  <si>
    <t>Monticello</t>
  </si>
  <si>
    <t>North Fork of Roanoke</t>
  </si>
  <si>
    <t>Northern Neck George Washington Birthplace</t>
  </si>
  <si>
    <t>Rocky Knob</t>
  </si>
  <si>
    <t>Shenandoah Valley</t>
  </si>
  <si>
    <t>Virginia's Eastern Shore</t>
  </si>
  <si>
    <t>Horse Heaven Hills</t>
  </si>
  <si>
    <t>Puget Sound</t>
  </si>
  <si>
    <t>Red Mountain</t>
  </si>
  <si>
    <t>Yakima Valley</t>
  </si>
  <si>
    <t>Kanawha River Valley</t>
  </si>
  <si>
    <t>Ohio River Valley</t>
  </si>
  <si>
    <t>Lake Wisconsin</t>
  </si>
  <si>
    <t>lab73</t>
  </si>
  <si>
    <t>lab74</t>
  </si>
  <si>
    <t>lab75</t>
  </si>
  <si>
    <t>lab76</t>
  </si>
  <si>
    <t>lab77</t>
  </si>
  <si>
    <t>lab78</t>
  </si>
  <si>
    <t>lab79</t>
  </si>
  <si>
    <t>lab80</t>
  </si>
  <si>
    <t>lab81</t>
  </si>
  <si>
    <t>lab82</t>
  </si>
  <si>
    <t>lab83</t>
  </si>
  <si>
    <t>lab84</t>
  </si>
  <si>
    <t>lab85</t>
  </si>
  <si>
    <t>lab86</t>
  </si>
  <si>
    <t>lab87</t>
  </si>
  <si>
    <t>lab88</t>
  </si>
  <si>
    <t>lab89</t>
  </si>
  <si>
    <t>lab90</t>
  </si>
  <si>
    <t>lab91</t>
  </si>
  <si>
    <t>lab92</t>
  </si>
  <si>
    <t>lab93</t>
  </si>
  <si>
    <t>lab94</t>
  </si>
  <si>
    <t>lab95</t>
  </si>
  <si>
    <t>lab96</t>
  </si>
  <si>
    <t>lab97</t>
  </si>
  <si>
    <t>lab98</t>
  </si>
  <si>
    <t>lab99</t>
  </si>
  <si>
    <t>lab100</t>
  </si>
  <si>
    <t>lab101</t>
  </si>
  <si>
    <t>lab102</t>
  </si>
  <si>
    <t>lab103</t>
  </si>
  <si>
    <t>lab104</t>
  </si>
  <si>
    <t>lab105</t>
  </si>
  <si>
    <t>lab106</t>
  </si>
  <si>
    <t>lab107</t>
  </si>
  <si>
    <t>lab108</t>
  </si>
  <si>
    <t>lab109</t>
  </si>
  <si>
    <t>Wines_Entered</t>
  </si>
  <si>
    <t>Payment Status</t>
  </si>
  <si>
    <t>Payment Received Date</t>
  </si>
  <si>
    <t>Payment Method</t>
  </si>
  <si>
    <t>Payment Value</t>
  </si>
  <si>
    <t>Payment Value (£)</t>
  </si>
  <si>
    <t>Payment Notes</t>
  </si>
  <si>
    <t>VAT Number</t>
  </si>
  <si>
    <t>VAT Rate %</t>
  </si>
  <si>
    <t>Entry Price (£)</t>
  </si>
  <si>
    <t>Price Type (Overseas, UK or Offline, Online)</t>
  </si>
  <si>
    <t>Entry Source (Online / Offline)</t>
  </si>
  <si>
    <t>lab110</t>
  </si>
  <si>
    <t>lab111</t>
  </si>
  <si>
    <t>lab112</t>
  </si>
  <si>
    <t>lab113</t>
  </si>
  <si>
    <t>lab114</t>
  </si>
  <si>
    <t>lab115</t>
  </si>
  <si>
    <t>lab116</t>
  </si>
  <si>
    <t>lab117</t>
  </si>
  <si>
    <t>lab118</t>
  </si>
  <si>
    <t>lab119</t>
  </si>
  <si>
    <t>lab120</t>
  </si>
  <si>
    <t>lab121</t>
  </si>
  <si>
    <t>lab122</t>
  </si>
  <si>
    <t>lab123</t>
  </si>
  <si>
    <t>lab124</t>
  </si>
  <si>
    <t>lab125</t>
  </si>
  <si>
    <t>lab126</t>
  </si>
  <si>
    <t>Date of Tasting</t>
  </si>
  <si>
    <t>Team</t>
  </si>
  <si>
    <t>Studio Number</t>
  </si>
  <si>
    <t>Flight Number</t>
  </si>
  <si>
    <t>Live Code</t>
  </si>
  <si>
    <t>Flight Description</t>
  </si>
  <si>
    <t>Label Barcode</t>
  </si>
  <si>
    <t>Delivered</t>
  </si>
  <si>
    <t>No. Of Bottles</t>
  </si>
  <si>
    <t>Date</t>
  </si>
  <si>
    <t>Query Comments</t>
  </si>
  <si>
    <t>Initials</t>
  </si>
  <si>
    <t>lab127</t>
  </si>
  <si>
    <t>lab128</t>
  </si>
  <si>
    <t>lab129</t>
  </si>
  <si>
    <t>lab130</t>
  </si>
  <si>
    <t>lab131</t>
  </si>
  <si>
    <t>lab132</t>
  </si>
  <si>
    <t>lab133</t>
  </si>
  <si>
    <t>lab134</t>
  </si>
  <si>
    <t>lab135</t>
  </si>
  <si>
    <t>lab136</t>
  </si>
  <si>
    <t>lab137</t>
  </si>
  <si>
    <t>lab138</t>
  </si>
  <si>
    <t>lab139</t>
  </si>
  <si>
    <t>lab140</t>
  </si>
  <si>
    <t>Banat Romania</t>
  </si>
  <si>
    <t>Coastal Region Bosnia</t>
  </si>
  <si>
    <t>Coastal Region SA</t>
  </si>
  <si>
    <t>CompanyType</t>
  </si>
  <si>
    <t>Agent</t>
  </si>
  <si>
    <t>Importer</t>
  </si>
  <si>
    <t>Mail Order</t>
  </si>
  <si>
    <t>Merchant</t>
  </si>
  <si>
    <t>PR</t>
  </si>
  <si>
    <t>Producer</t>
  </si>
  <si>
    <t>Retail Chain</t>
  </si>
  <si>
    <t>Shipper</t>
  </si>
  <si>
    <t>Supermarket</t>
  </si>
  <si>
    <t>Supplier</t>
  </si>
  <si>
    <t>Wholesaler</t>
  </si>
  <si>
    <t>Official Quality Status/Classification</t>
  </si>
  <si>
    <t>DAC Klassik</t>
  </si>
  <si>
    <t>DAC Reserve</t>
  </si>
  <si>
    <t>DAC</t>
  </si>
  <si>
    <t>Qualitätswein</t>
  </si>
  <si>
    <t>Kabinett</t>
  </si>
  <si>
    <t>Prädikatswein - Spätlese</t>
  </si>
  <si>
    <t>Prädikatswein – Auslese</t>
  </si>
  <si>
    <t>Prädikatswein – Beerenauslese</t>
  </si>
  <si>
    <t>Prädikatswein – Eiswein</t>
  </si>
  <si>
    <t>Prädikatswein – Strohwein/Schilfwein</t>
  </si>
  <si>
    <t>Prädikatswein – Ausbruch</t>
  </si>
  <si>
    <t xml:space="preserve">Prädikatswein – Trockenbeerenauslese </t>
  </si>
  <si>
    <t>Tafelwein</t>
  </si>
  <si>
    <t>Steinfeder</t>
  </si>
  <si>
    <t>Federspiel</t>
  </si>
  <si>
    <t>Smaragd</t>
  </si>
  <si>
    <t>Prädikatswein – Strohwein</t>
  </si>
  <si>
    <t>AOC</t>
  </si>
  <si>
    <t xml:space="preserve">Vin de pays </t>
  </si>
  <si>
    <t>DO</t>
  </si>
  <si>
    <t>Controliran</t>
  </si>
  <si>
    <t>DGO</t>
  </si>
  <si>
    <t>Regional Wine</t>
  </si>
  <si>
    <t>Reserve</t>
  </si>
  <si>
    <t>Table Wine</t>
  </si>
  <si>
    <t>VQA</t>
  </si>
  <si>
    <t>Vin du Quebec</t>
  </si>
  <si>
    <t>AC</t>
  </si>
  <si>
    <t xml:space="preserve">AC - Alsace Sélection de Grains Nobles </t>
  </si>
  <si>
    <t>AC - Alsace Vendange Tardive</t>
  </si>
  <si>
    <t>AC - 1CC</t>
  </si>
  <si>
    <t>AC - 2CC</t>
  </si>
  <si>
    <t>AC - 3CC</t>
  </si>
  <si>
    <t>AC - 4CC</t>
  </si>
  <si>
    <t>AC - 5CC</t>
  </si>
  <si>
    <t>AC - Cru Bourgeois</t>
  </si>
  <si>
    <t>AC - Cru Bourgeois Exceptionnel</t>
  </si>
  <si>
    <t xml:space="preserve">AC - Cru Bourgeois </t>
  </si>
  <si>
    <t>AC Communal</t>
  </si>
  <si>
    <t>AC Villages</t>
  </si>
  <si>
    <t>AC Villages - Côte de Beaune</t>
  </si>
  <si>
    <t>AC 1er Cru - Côte de Beaune</t>
  </si>
  <si>
    <t>AC Grands Crus - Côte de Beaune</t>
  </si>
  <si>
    <t>AC Grands Crus - Côte de Nuits</t>
  </si>
  <si>
    <t>AC Communal - Regional Burgundy</t>
  </si>
  <si>
    <t xml:space="preserve">AC Communal - Grand Auxerrois </t>
  </si>
  <si>
    <t>AC Communal - Côte Chalonnaise</t>
  </si>
  <si>
    <t>AC Communal - Côte de Beaune</t>
  </si>
  <si>
    <t>AC Villages - Côte de Nuits</t>
  </si>
  <si>
    <t>AC Villages - Côte Chalonnaise</t>
  </si>
  <si>
    <t>AC Villages - Chablis</t>
  </si>
  <si>
    <t>AC Grands Crus - Chablis</t>
  </si>
  <si>
    <t>AC 1er Cru - Chablis</t>
  </si>
  <si>
    <t>AC 1er Cru - Côte de Nuits</t>
  </si>
  <si>
    <t>AC 1er Cru - Côte Chalonnaise</t>
  </si>
  <si>
    <t xml:space="preserve">AC Villages - Grand Auxerrois </t>
  </si>
  <si>
    <t>AC Villages - Côte Maconnais</t>
  </si>
  <si>
    <t>AOVDQS</t>
  </si>
  <si>
    <t>IGP</t>
  </si>
  <si>
    <t>IGP/Vin de Pays</t>
  </si>
  <si>
    <t>Vin de Pays/IGP</t>
  </si>
  <si>
    <t>VDQS</t>
  </si>
  <si>
    <t>VQDS</t>
  </si>
  <si>
    <t>Vin de Table</t>
  </si>
  <si>
    <t>QGU</t>
  </si>
  <si>
    <t xml:space="preserve">QBA </t>
  </si>
  <si>
    <t>Classic - QBA</t>
  </si>
  <si>
    <t>Selection - QBA</t>
  </si>
  <si>
    <t>Kabinett - QMP</t>
  </si>
  <si>
    <t>Feinherb Kabinett - QMP</t>
  </si>
  <si>
    <t>Halbtrocken Kabinett - QMP</t>
  </si>
  <si>
    <t>Trocken Kabinett - QMP</t>
  </si>
  <si>
    <t>Spätlese - QMP</t>
  </si>
  <si>
    <t>Feinherb Spätlese - QMP</t>
  </si>
  <si>
    <t>Trocken Spätlese - QMP</t>
  </si>
  <si>
    <t>Halbtrocken Spätlese - QMP</t>
  </si>
  <si>
    <t>Auslese - QMP</t>
  </si>
  <si>
    <t>Beerenauslese - QMP</t>
  </si>
  <si>
    <t>Trockenbeerenauslese - QMP</t>
  </si>
  <si>
    <t>Eiswein - QMP</t>
  </si>
  <si>
    <t>Grosses Gewächs</t>
  </si>
  <si>
    <t>Erste Lage</t>
  </si>
  <si>
    <t>aUslese - QMP</t>
  </si>
  <si>
    <t>PGI (Protected Geographical Indication, ex Vin de Pays)</t>
  </si>
  <si>
    <t>PGI</t>
  </si>
  <si>
    <t>PDO (Protected Designation of Origin, ex OPAP and OPE)</t>
  </si>
  <si>
    <t>PDO</t>
  </si>
  <si>
    <t>DHC</t>
  </si>
  <si>
    <t>Piedmont - DOCG</t>
  </si>
  <si>
    <t>Piedmont - DOC</t>
  </si>
  <si>
    <t>Emilia-Romagna - DOCG</t>
  </si>
  <si>
    <t>Liguria - DOC</t>
  </si>
  <si>
    <t>Lazio - DOC</t>
  </si>
  <si>
    <t>Umbria - IGT</t>
  </si>
  <si>
    <t>Trentino-Alto Adige/Südtirol - DOC</t>
  </si>
  <si>
    <t>Friuli - Venezia Giulia - IGT</t>
  </si>
  <si>
    <t>Lombardy - IGT</t>
  </si>
  <si>
    <t>Abruzzo - IGT</t>
  </si>
  <si>
    <t>Aosta - DOC</t>
  </si>
  <si>
    <t>Umbria - DOC</t>
  </si>
  <si>
    <t>Trentino-Alto Adige/Südtirol - IGT</t>
  </si>
  <si>
    <t>Marche - DOC</t>
  </si>
  <si>
    <t>Emilia-Romagna - IGT</t>
  </si>
  <si>
    <t>Molise - DOC</t>
  </si>
  <si>
    <t>Emilia-Romagna - DOC</t>
  </si>
  <si>
    <t>Lombardy - DOC</t>
  </si>
  <si>
    <t>Friuli - Venezia Giulia - DOC</t>
  </si>
  <si>
    <t>Lazio - DOCG</t>
  </si>
  <si>
    <t>Valle d Aosta - DOC</t>
  </si>
  <si>
    <t>Lazio - IGT</t>
  </si>
  <si>
    <t>Friuli - Venezia Giulia - DOCG</t>
  </si>
  <si>
    <t>Liguria - IGT</t>
  </si>
  <si>
    <t>Abruzzo - DOCG</t>
  </si>
  <si>
    <t>Marche - DOCG</t>
  </si>
  <si>
    <t>Abruzzo - DOC</t>
  </si>
  <si>
    <t>Lombardy - DOCG</t>
  </si>
  <si>
    <t>Marche - IGT</t>
  </si>
  <si>
    <t>Umbria - DOCG</t>
  </si>
  <si>
    <t>Vino de Tavola</t>
  </si>
  <si>
    <t>Valle d' Aosta - DOC</t>
  </si>
  <si>
    <t>Molise - IGT</t>
  </si>
  <si>
    <t>Emilia- Romagna - IGT</t>
  </si>
  <si>
    <t>Umbria -DOCG</t>
  </si>
  <si>
    <t>Emilia-Romagna IGT</t>
  </si>
  <si>
    <t>Campania - DOC</t>
  </si>
  <si>
    <t>Basilicata - DOC</t>
  </si>
  <si>
    <t>Sicily - DOC</t>
  </si>
  <si>
    <t>Puglia - DOC</t>
  </si>
  <si>
    <t>Sardinia - DOC</t>
  </si>
  <si>
    <t>Calabria - IGT</t>
  </si>
  <si>
    <t>Sardinia - IGT</t>
  </si>
  <si>
    <t>Basilicata - IGT</t>
  </si>
  <si>
    <t>Campania - IGT</t>
  </si>
  <si>
    <t>Calabria - DOC</t>
  </si>
  <si>
    <t>Sicily - IGT</t>
  </si>
  <si>
    <t>Sicily - DOCG</t>
  </si>
  <si>
    <t>Puglia - IGT</t>
  </si>
  <si>
    <t>Campania - DOCG</t>
  </si>
  <si>
    <t>Sardinia - DOCG</t>
  </si>
  <si>
    <t>Tuscany - IGT</t>
  </si>
  <si>
    <t>Tuscany - DOC</t>
  </si>
  <si>
    <t>Tuscany - DOCG</t>
  </si>
  <si>
    <t>Veneto - IGT</t>
  </si>
  <si>
    <t>Veneto - DOCG</t>
  </si>
  <si>
    <t>Veneto - DOC</t>
  </si>
  <si>
    <t>AOG</t>
  </si>
  <si>
    <t>DOC</t>
  </si>
  <si>
    <t>VR</t>
  </si>
  <si>
    <t>IPR</t>
  </si>
  <si>
    <t>Colheita</t>
  </si>
  <si>
    <t>Extra Reserve</t>
  </si>
  <si>
    <t>Malmsey</t>
  </si>
  <si>
    <t>Aged Tawny</t>
  </si>
  <si>
    <t>Bottle Aged Late Bottled Vintage</t>
  </si>
  <si>
    <t>Crusted Port</t>
  </si>
  <si>
    <t>Late Bottled Vintage</t>
  </si>
  <si>
    <t>Pink - not in alphabetic order</t>
  </si>
  <si>
    <t xml:space="preserve">Reserve </t>
  </si>
  <si>
    <t>Ruby</t>
  </si>
  <si>
    <t xml:space="preserve">Single-Quinta Vintage </t>
  </si>
  <si>
    <t xml:space="preserve">Tawny </t>
  </si>
  <si>
    <t>10 Year Old Tawny</t>
  </si>
  <si>
    <t>20 Year Old Tawny</t>
  </si>
  <si>
    <t>30 Year Old Tawny</t>
  </si>
  <si>
    <t>40 Year Old Tawny</t>
  </si>
  <si>
    <t xml:space="preserve">Vintage </t>
  </si>
  <si>
    <t xml:space="preserve">White </t>
  </si>
  <si>
    <t>WO</t>
  </si>
  <si>
    <t>The Islands - DO</t>
  </si>
  <si>
    <t>The Islands - Vdt</t>
  </si>
  <si>
    <t>North - VdlT</t>
  </si>
  <si>
    <t>North - DO</t>
  </si>
  <si>
    <t>Central - DO</t>
  </si>
  <si>
    <t>South - Vdt</t>
  </si>
  <si>
    <t>North - Vdt</t>
  </si>
  <si>
    <t>South - Do de Pago</t>
  </si>
  <si>
    <t>Central - Do de Pago</t>
  </si>
  <si>
    <t>Central - Vdt</t>
  </si>
  <si>
    <t>South - DO</t>
  </si>
  <si>
    <t>North -Vdt</t>
  </si>
  <si>
    <t>Vino de la Mesa</t>
  </si>
  <si>
    <t>North -Do de Pago</t>
  </si>
  <si>
    <t>North - DOCa</t>
  </si>
  <si>
    <t xml:space="preserve">North - VCIG </t>
  </si>
  <si>
    <t>North - Vino de Calidad</t>
  </si>
  <si>
    <t>Amontillado</t>
  </si>
  <si>
    <t>Dry Oloroso</t>
  </si>
  <si>
    <t>Fino</t>
  </si>
  <si>
    <t>Manzanilla</t>
  </si>
  <si>
    <t xml:space="preserve">Pale Cream </t>
  </si>
  <si>
    <t>Palo Cortado</t>
  </si>
  <si>
    <t>Pedro Ximenez</t>
  </si>
  <si>
    <t xml:space="preserve">Rich Cream </t>
  </si>
  <si>
    <t>Sweet Oloroso</t>
  </si>
  <si>
    <t>Vins de Consommation Courante</t>
  </si>
  <si>
    <t>Vins Superieurs</t>
  </si>
  <si>
    <t>Vins de Qualite Superieure</t>
  </si>
  <si>
    <t>Appellation d'Origine Controlée</t>
  </si>
  <si>
    <t>AO</t>
  </si>
  <si>
    <t>AVA</t>
  </si>
  <si>
    <t>An Other1</t>
  </si>
  <si>
    <t>An Other2</t>
  </si>
  <si>
    <t>An Other3</t>
  </si>
  <si>
    <t>An Other4</t>
  </si>
  <si>
    <t>An Other5</t>
  </si>
  <si>
    <t>lab58</t>
  </si>
  <si>
    <t>lab59</t>
  </si>
  <si>
    <t>lab141</t>
  </si>
  <si>
    <t>lab142</t>
  </si>
  <si>
    <t>lab143</t>
  </si>
  <si>
    <t>Delivery Comments</t>
  </si>
  <si>
    <t>Payment Currency
(£/$/€)</t>
  </si>
  <si>
    <t>Submitter Code
(SUB#####/13/CO)</t>
  </si>
  <si>
    <r>
      <t xml:space="preserve">UWRC
</t>
    </r>
    <r>
      <rPr>
        <b/>
        <sz val="10"/>
        <color theme="0"/>
        <rFont val="Arial"/>
        <family val="2"/>
        <scheme val="minor"/>
      </rPr>
      <t>WINE######/CO</t>
    </r>
  </si>
  <si>
    <t>Christie's Column</t>
  </si>
  <si>
    <t>Picked for Vinexpo</t>
  </si>
  <si>
    <t>Picked for Unsigned Talent</t>
  </si>
  <si>
    <t>Number of Bottles for Unsigned Talent</t>
  </si>
  <si>
    <t>Picked for Consumer Tasting</t>
  </si>
  <si>
    <t>Not Applicable - Algeria</t>
  </si>
  <si>
    <t>Not Applicable - Argentina</t>
  </si>
  <si>
    <t>Not Applicable - Australia</t>
  </si>
  <si>
    <t>Not Applicable - Austria</t>
  </si>
  <si>
    <t>Not applicable - Austria</t>
  </si>
  <si>
    <t>Not Applicable - Bosnia</t>
  </si>
  <si>
    <t>Not Applicable - Brazil</t>
  </si>
  <si>
    <t>Not Applicable - Bulgaria</t>
  </si>
  <si>
    <t>Not Applicable - Canada</t>
  </si>
  <si>
    <t>Not Applicable - Chile</t>
  </si>
  <si>
    <t>Not Applicable - China</t>
  </si>
  <si>
    <t>Not Applicable - Cyprus</t>
  </si>
  <si>
    <t>Not Applicable - Czech Republic</t>
  </si>
  <si>
    <t>Not Applicable - Ecuador</t>
  </si>
  <si>
    <t>Not Applicable - Georgia</t>
  </si>
  <si>
    <t>Not Applicable - Germany</t>
  </si>
  <si>
    <t>Not Applicable - Hungary</t>
  </si>
  <si>
    <t>Not Applicable - Ireland</t>
  </si>
  <si>
    <t>Not Applicable - Italy</t>
  </si>
  <si>
    <t>Not Applicable - Japan</t>
  </si>
  <si>
    <t>Not Applicable - Jordon</t>
  </si>
  <si>
    <t>Not Applicable - Lebanon</t>
  </si>
  <si>
    <t>Not Applicable - Luxemoug</t>
  </si>
  <si>
    <t>Not Applicable - Luxembourg</t>
  </si>
  <si>
    <t>Not Applicable - Malta</t>
  </si>
  <si>
    <t>Not Applicable  - Mexico</t>
  </si>
  <si>
    <t>Not Applicable - Mexico</t>
  </si>
  <si>
    <t>Not Applicable - Moldova</t>
  </si>
  <si>
    <t>Not Applicable - Netherlands</t>
  </si>
  <si>
    <t>Not Applicable - New Zealand</t>
  </si>
  <si>
    <t>Not Applicable - Peru</t>
  </si>
  <si>
    <t>Not Applicable - Portugal</t>
  </si>
  <si>
    <t>Not Applicable - Puerto Rico</t>
  </si>
  <si>
    <t>Not Applicable - Montenegro</t>
  </si>
  <si>
    <t>Not applicable - Serbia</t>
  </si>
  <si>
    <t>Not Applicable - Serbia</t>
  </si>
  <si>
    <t>Not Applicable - Slovakia</t>
  </si>
  <si>
    <t>Not Applicable - SA</t>
  </si>
  <si>
    <t>Not Applicable  - SA</t>
  </si>
  <si>
    <t>Not applicable - Spain</t>
  </si>
  <si>
    <t>Not Applicable - Spain</t>
  </si>
  <si>
    <t>Not Applicable - Sweden</t>
  </si>
  <si>
    <t>Not Applicable - Russia</t>
  </si>
  <si>
    <t>Not Applicable - Switzerland</t>
  </si>
  <si>
    <t>Not Applicable - Syria</t>
  </si>
  <si>
    <t>Not Applicable - Thailand</t>
  </si>
  <si>
    <t>Not Applicable - Tunisia</t>
  </si>
  <si>
    <t>Not Applicable - Turkey</t>
  </si>
  <si>
    <t>Not Applicable - USA</t>
  </si>
  <si>
    <t>Not Applicable - Ukraine</t>
  </si>
  <si>
    <t>Not Applicable - Uruguay</t>
  </si>
  <si>
    <t>Good Luck &lt;Start Filling in Here&gt;</t>
  </si>
  <si>
    <t>Multi-region blend - Canada</t>
  </si>
  <si>
    <t>Multi-region blend - Australia</t>
  </si>
  <si>
    <t>Multi-region blend - Chile</t>
  </si>
  <si>
    <t>Generic - France</t>
  </si>
  <si>
    <t>Generic - Germany</t>
  </si>
  <si>
    <t>Generic - Austria</t>
  </si>
  <si>
    <t>Generic - Bulgaria</t>
  </si>
  <si>
    <t>Not Applicable - Denmark</t>
  </si>
  <si>
    <t>Moldova - Romania</t>
  </si>
  <si>
    <t>Not applicable - UK</t>
  </si>
  <si>
    <t>MODULO DI PARTTECIPAZIONE DWWA - DATI SUL CANDIDATO (PAGINA 1)</t>
  </si>
  <si>
    <t>B: Numero di telefono</t>
  </si>
  <si>
    <t>A: Nome dell'azienda</t>
  </si>
  <si>
    <t>C: AZIENDA CANDIDATA</t>
  </si>
  <si>
    <t>D: INFORMAZIONI RELATIVE ALL'AGENTE NEL REGNO UNITO</t>
  </si>
  <si>
    <t>E: CONTATTO PRINCIPALE DELL'AZIENDA CANDIDATA</t>
  </si>
  <si>
    <t>F: MARKETING &amp; PROTEZIONE DEI DATI PERSONALI</t>
  </si>
  <si>
    <t>G: REGOLE DI PARTECIPAZIONE</t>
  </si>
  <si>
    <t>QUANTI VINI VUOI ISCRIVERE AL CONCORSO ?</t>
  </si>
  <si>
    <t>H: VINI</t>
  </si>
  <si>
    <t>Indirizzo Riga 1</t>
  </si>
  <si>
    <t>Indirizzo Riga 2</t>
  </si>
  <si>
    <t>Indirizzo Riga 3</t>
  </si>
  <si>
    <t>Città</t>
  </si>
  <si>
    <t>Provincia/Regione</t>
  </si>
  <si>
    <t>Codice Postale</t>
  </si>
  <si>
    <t>Paese</t>
  </si>
  <si>
    <t>Indirizzo e-mail</t>
  </si>
  <si>
    <t>Sito Internet</t>
  </si>
  <si>
    <t>Numero di fax</t>
  </si>
  <si>
    <t>Partita IVA</t>
  </si>
  <si>
    <t>Tipo d’azienda</t>
  </si>
  <si>
    <t>Avete un agente nel Regno Unito?</t>
  </si>
  <si>
    <t>Nome del vostro agente nel Regno Unito</t>
  </si>
  <si>
    <t>Titolo del contatto del vostro agente</t>
  </si>
  <si>
    <t xml:space="preserve">Nome </t>
  </si>
  <si>
    <t>Cognome</t>
  </si>
  <si>
    <t>Numero di telefono del contatto</t>
  </si>
  <si>
    <t xml:space="preserve">Indirizzo e-mail </t>
  </si>
  <si>
    <t>Sito Web del vostro agente</t>
  </si>
  <si>
    <t>Indirizzo  Riga 1</t>
  </si>
  <si>
    <t>Indirizzo  Riga 2</t>
  </si>
  <si>
    <t>Indirizzo  Riga 3</t>
  </si>
  <si>
    <t>Titolo del contatto</t>
  </si>
  <si>
    <t>Nome</t>
  </si>
  <si>
    <t>Numero di telefono</t>
  </si>
  <si>
    <t>Numero di cellulare</t>
  </si>
  <si>
    <t>Avete già partecipato ai Decanter World Wine Awards?</t>
  </si>
  <si>
    <t>Come siete venuti a conoscenza dei Decanter World Wine Awards?</t>
  </si>
  <si>
    <t>Gradiscete ricevere e-mails da parte di Decanter/IPC contenenti informazioni sui futuri eventi di Decanter World Wine Awards?</t>
  </si>
  <si>
    <t xml:space="preserve"> Gradiscete ricevere e-mails da parte di organizzazioni attentemente selezionate contenenti informazioni su eventi collegati? </t>
  </si>
  <si>
    <t>Il numero di litri prodotti è superiore o pari a 1800 litri (450 litri per i vini dolce e fortificato)?</t>
  </si>
  <si>
    <t>Confermo che il mio vino è stato prodotto al 100% con uve.</t>
  </si>
  <si>
    <t>Confermo anche che queste uve sono state coltivate interamente (100%) nel paese che ho selezionato prima.</t>
  </si>
  <si>
    <t>1. DATI TECNICI DEL VINO</t>
  </si>
  <si>
    <t>Iscrizione</t>
  </si>
  <si>
    <r>
      <rPr>
        <b/>
        <sz val="10"/>
        <color theme="1"/>
        <rFont val="Arial"/>
        <family val="2"/>
        <scheme val="minor"/>
      </rPr>
      <t>Nome del produttore</t>
    </r>
    <r>
      <rPr>
        <b/>
        <sz val="8"/>
        <color theme="1"/>
        <rFont val="Arial"/>
        <family val="2"/>
        <scheme val="minor"/>
      </rPr>
      <t xml:space="preserve">
</t>
    </r>
    <r>
      <rPr>
        <b/>
        <sz val="7"/>
        <color theme="1"/>
        <rFont val="Arial"/>
        <family val="2"/>
        <scheme val="minor"/>
      </rPr>
      <t>*obbligatorio</t>
    </r>
  </si>
  <si>
    <t>Nome del vino</t>
  </si>
  <si>
    <r>
      <t xml:space="preserve">Paese di produzione
</t>
    </r>
    <r>
      <rPr>
        <b/>
        <sz val="8"/>
        <color theme="1"/>
        <rFont val="Arial"/>
        <family val="2"/>
        <scheme val="minor"/>
      </rPr>
      <t>*obbligatorio</t>
    </r>
  </si>
  <si>
    <r>
      <t xml:space="preserve">Regione di produzione
</t>
    </r>
    <r>
      <rPr>
        <b/>
        <sz val="8"/>
        <color theme="1"/>
        <rFont val="Arial"/>
        <family val="2"/>
        <scheme val="minor"/>
      </rPr>
      <t>*obbligatorio</t>
    </r>
  </si>
  <si>
    <r>
      <t xml:space="preserve">Area geografica specifica officiale
</t>
    </r>
    <r>
      <rPr>
        <b/>
        <sz val="8"/>
        <color theme="1"/>
        <rFont val="Arial"/>
        <family val="2"/>
        <scheme val="minor"/>
      </rPr>
      <t>*obbligatorio</t>
    </r>
  </si>
  <si>
    <r>
      <t xml:space="preserve">Classifificazione officiale
</t>
    </r>
    <r>
      <rPr>
        <b/>
        <sz val="8"/>
        <color theme="1"/>
        <rFont val="Arial"/>
        <family val="2"/>
        <scheme val="minor"/>
      </rPr>
      <t>*obbligatorio</t>
    </r>
  </si>
  <si>
    <r>
      <t xml:space="preserve">Annata / NV
</t>
    </r>
    <r>
      <rPr>
        <b/>
        <sz val="8"/>
        <color theme="1"/>
        <rFont val="Arial"/>
        <family val="2"/>
        <scheme val="minor"/>
      </rPr>
      <t>*obbligatorio</t>
    </r>
  </si>
  <si>
    <r>
      <t xml:space="preserve">Colore del vino
</t>
    </r>
    <r>
      <rPr>
        <b/>
        <sz val="8"/>
        <color theme="1"/>
        <rFont val="Arial"/>
        <family val="2"/>
        <scheme val="minor"/>
      </rPr>
      <t>*obbligatorio</t>
    </r>
  </si>
  <si>
    <r>
      <t xml:space="preserve">Stile del vino
</t>
    </r>
    <r>
      <rPr>
        <b/>
        <sz val="8"/>
        <color theme="1"/>
        <rFont val="Arial"/>
        <family val="2"/>
        <scheme val="minor"/>
      </rPr>
      <t>*obbligatorio</t>
    </r>
  </si>
  <si>
    <t>Champagne e Spumante</t>
  </si>
  <si>
    <t>Quantità di zucchero residuo (g/l)</t>
  </si>
  <si>
    <r>
      <t xml:space="preserve">Vitigno principale
</t>
    </r>
    <r>
      <rPr>
        <b/>
        <sz val="8"/>
        <color theme="1"/>
        <rFont val="Arial"/>
        <family val="2"/>
        <scheme val="minor"/>
      </rPr>
      <t>*obbligatorio</t>
    </r>
  </si>
  <si>
    <r>
      <t xml:space="preserve">Percentuale del vitigno principale
</t>
    </r>
    <r>
      <rPr>
        <b/>
        <sz val="8"/>
        <color theme="1"/>
        <rFont val="Arial"/>
        <family val="2"/>
        <scheme val="minor"/>
      </rPr>
      <t>*obbligatorio</t>
    </r>
  </si>
  <si>
    <t xml:space="preserve">Secondo vitigno </t>
  </si>
  <si>
    <t>Percentuale del secondo vitigno</t>
  </si>
  <si>
    <t>Terzo vitigno</t>
  </si>
  <si>
    <t>Percentuale del terzo vitigno</t>
  </si>
  <si>
    <r>
      <t xml:space="preserve">Gradazione alcolica (%)
</t>
    </r>
    <r>
      <rPr>
        <b/>
        <sz val="8"/>
        <color theme="1"/>
        <rFont val="Arial"/>
        <family val="2"/>
        <scheme val="minor"/>
      </rPr>
      <t>*mandatory</t>
    </r>
  </si>
  <si>
    <r>
      <t xml:space="preserve">Invecciamento in legno
</t>
    </r>
    <r>
      <rPr>
        <b/>
        <sz val="8"/>
        <color theme="1"/>
        <rFont val="Arial"/>
        <family val="2"/>
        <scheme val="minor"/>
      </rPr>
      <t>*mandatory</t>
    </r>
  </si>
  <si>
    <t>Invecciamento  in legno (mesi)</t>
  </si>
  <si>
    <t>Agricoltura biologica?</t>
  </si>
  <si>
    <t xml:space="preserve">Commercio Equo e Solidale? </t>
  </si>
  <si>
    <t xml:space="preserve">Agricoltura Biodinamica? </t>
  </si>
  <si>
    <r>
      <t xml:space="preserve">Formato della bottiglia
</t>
    </r>
    <r>
      <rPr>
        <b/>
        <sz val="8"/>
        <color theme="1"/>
        <rFont val="Arial"/>
        <family val="2"/>
        <scheme val="minor"/>
      </rPr>
      <t>*obbligatorio</t>
    </r>
  </si>
  <si>
    <r>
      <t xml:space="preserve">Tipo di chiusura
</t>
    </r>
    <r>
      <rPr>
        <b/>
        <sz val="8"/>
        <color theme="1"/>
        <rFont val="Arial"/>
        <family val="2"/>
        <scheme val="minor"/>
      </rPr>
      <t>*obbligatorio</t>
    </r>
  </si>
  <si>
    <r>
      <t xml:space="preserve">Il vino sarà spedito da...
</t>
    </r>
    <r>
      <rPr>
        <b/>
        <sz val="8"/>
        <color theme="1"/>
        <rFont val="Arial"/>
        <family val="2"/>
        <scheme val="minor"/>
      </rPr>
      <t>*obbligatorio</t>
    </r>
  </si>
  <si>
    <t>Codice a barre</t>
  </si>
  <si>
    <t>Il vino è disponibile nel Regno Unito?
*obbligatorio</t>
  </si>
  <si>
    <t>Fascia di prezzo nel Regno Unito</t>
  </si>
  <si>
    <t xml:space="preserve">Prezzo al dettaglio per bottiglia in GBP IVA inclusa (£) </t>
  </si>
  <si>
    <t>Rivenditori nel Regno Unito 1</t>
  </si>
  <si>
    <t>Rivenditori nel Regno Unito 2</t>
  </si>
  <si>
    <t>Rivenditori nel Regno Unito 3</t>
  </si>
  <si>
    <t>Rivenditori nel Regno Unito 4</t>
  </si>
  <si>
    <t>Rivenditori nel Regno Unito 5</t>
  </si>
  <si>
    <r>
      <rPr>
        <b/>
        <sz val="10"/>
        <color theme="1"/>
        <rFont val="Arial"/>
        <family val="2"/>
        <scheme val="minor"/>
      </rPr>
      <t xml:space="preserve"> Prezzo FOB / franco cantina del vino per bottiglia</t>
    </r>
    <r>
      <rPr>
        <b/>
        <sz val="8"/>
        <color theme="1"/>
        <rFont val="Arial"/>
        <family val="2"/>
        <scheme val="minor"/>
      </rPr>
      <t xml:space="preserve">
Il prezzo FOB (Free on Board) o prezzo franco cantina corrisponde al prezzo fatturato al grossista. Cuesta prezzo non include: costi di spedizione, costi operativi, margini di profitto (distributore e rivenditore), diritti doganali e IVA</t>
    </r>
  </si>
  <si>
    <t>Valuta del prezzo FOB / franco cantina</t>
  </si>
  <si>
    <r>
      <t xml:space="preserve">Questo vino è disponibile negli Stati Uniti?
</t>
    </r>
    <r>
      <rPr>
        <b/>
        <sz val="8"/>
        <color theme="1"/>
        <rFont val="Arial"/>
        <family val="2"/>
        <scheme val="minor"/>
      </rPr>
      <t>*obbligatorio</t>
    </r>
  </si>
  <si>
    <t>Prezzo per bottiglia in USD ($)</t>
  </si>
  <si>
    <t xml:space="preserve">Rivenditori negli Stati Uniti 1 </t>
  </si>
  <si>
    <t>Rivenditori negli Stati Uniti 12</t>
  </si>
  <si>
    <t>Rivenditori negli Stati Uniti 3</t>
  </si>
  <si>
    <t>Rivenditori negli Stati Uniti 4</t>
  </si>
  <si>
    <t>Rivenditori negli Stati Uniti 5</t>
  </si>
  <si>
    <r>
      <t xml:space="preserve">Questo vino è disponibile nell'Asia / Altro paese?
</t>
    </r>
    <r>
      <rPr>
        <b/>
        <sz val="8"/>
        <color theme="1"/>
        <rFont val="Arial"/>
        <family val="2"/>
        <scheme val="minor"/>
      </rPr>
      <t>*obbligatorio</t>
    </r>
  </si>
  <si>
    <t>Rivenditori 1 Paese</t>
  </si>
  <si>
    <t>Rivenditori 1 Società</t>
  </si>
  <si>
    <t>Rivenditori 1 Indirizzo Riga 1</t>
  </si>
  <si>
    <t>Rivenditori 1 Indirizzo Riga 2</t>
  </si>
  <si>
    <t>Rivenditori 1 Città</t>
  </si>
  <si>
    <t>Rivenditori 1 Telefono</t>
  </si>
  <si>
    <t>Rivenditori 1 Email</t>
  </si>
  <si>
    <t>Rivenditori 1 Sitio Web</t>
  </si>
  <si>
    <t>Rivenditori 2 Paese</t>
  </si>
  <si>
    <t>Rivenditori 2 Società</t>
  </si>
  <si>
    <t>Rivenditori 2 Indirizzo Riga 1</t>
  </si>
  <si>
    <t>Rivenditori 2 Indirizzo Riga 2</t>
  </si>
  <si>
    <t>Rivenditori 2 Città</t>
  </si>
  <si>
    <t>Rivenditori 2 Telefono</t>
  </si>
  <si>
    <t>Rivenditori 2 Email</t>
  </si>
  <si>
    <t>Rivenditori 3 Paese</t>
  </si>
  <si>
    <t>Rivenditori 3 Società</t>
  </si>
  <si>
    <t>Rivenditori 3 Indirizzo Riga 1</t>
  </si>
  <si>
    <t>Rivenditori 3 Indirizzo Riga 2</t>
  </si>
  <si>
    <t>Rivenditori 3 Città</t>
  </si>
  <si>
    <t>Rivenditori 3 Telefono</t>
  </si>
  <si>
    <t>Rivenditori 3 Email</t>
  </si>
  <si>
    <t>Rivenditori 3 Sitio Web</t>
  </si>
  <si>
    <r>
      <rPr>
        <b/>
        <sz val="10"/>
        <color theme="1"/>
        <rFont val="Arial"/>
        <family val="2"/>
        <scheme val="minor"/>
      </rPr>
      <t xml:space="preserve">Degustazione per consumatori:  </t>
    </r>
    <r>
      <rPr>
        <b/>
        <sz val="8"/>
        <color theme="1"/>
        <rFont val="Arial"/>
        <family val="2"/>
        <scheme val="minor"/>
      </rPr>
      <t xml:space="preserve">
Se il vino vince una medaglia, le piacerebbe essere considerato per la degustazione per consumatori di Decanter che si svolgerà a Londra in giugno 2013?
</t>
    </r>
    <r>
      <rPr>
        <b/>
        <sz val="10"/>
        <color theme="1"/>
        <rFont val="Arial"/>
        <family val="2"/>
        <scheme val="minor"/>
      </rPr>
      <t>*obbligotorio</t>
    </r>
  </si>
  <si>
    <r>
      <rPr>
        <b/>
        <sz val="10"/>
        <color theme="1"/>
        <rFont val="Arial"/>
        <family val="2"/>
        <scheme val="minor"/>
      </rPr>
      <t>Degustazione 'Unsigned Talent':</t>
    </r>
    <r>
      <rPr>
        <b/>
        <sz val="8"/>
        <color theme="1"/>
        <rFont val="Arial"/>
        <family val="2"/>
        <scheme val="minor"/>
      </rPr>
      <t xml:space="preserve">
Le piacerebbe essere considerato per la degustazione 'Unsigned Talent'?
La degustazione “DWWA Unsigned Talent” è aperta solo ai vini medagliati ai DWWA 2013 che non hanno distribuzione nel Regno Unito.
</t>
    </r>
    <r>
      <rPr>
        <b/>
        <sz val="10"/>
        <color theme="1"/>
        <rFont val="Arial"/>
        <family val="2"/>
        <scheme val="minor"/>
      </rPr>
      <t>*obbligotorio</t>
    </r>
  </si>
  <si>
    <r>
      <t xml:space="preserve">Vinexpo: Questo vino sarà presente alla fiera Vinexpo di giugno 2013?
</t>
    </r>
    <r>
      <rPr>
        <b/>
        <sz val="10"/>
        <color theme="1"/>
        <rFont val="Arial"/>
        <family val="2"/>
        <scheme val="minor"/>
      </rPr>
      <t>*obbligotorio</t>
    </r>
  </si>
  <si>
    <t>6.OPPORTUNITÀ DI PROMOZIONE</t>
  </si>
  <si>
    <t>5. INFORMAZIONE DI VENDITA NELL'ASIA e ALTRI PAESI</t>
  </si>
  <si>
    <t xml:space="preserve">4. INFORMAZIONE DI VENDITA NEGLI STATI UNITI </t>
  </si>
  <si>
    <t>3. PREZZO FOB / FRANCO CANTINA</t>
  </si>
  <si>
    <t>2. INFORMAZIONI DI VENDITA NEL REGNO UNITO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</si>
</sst>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409]d\-mmm\-yy;@"/>
    <numFmt numFmtId="165" formatCode="0.00_);\(0.00\)"/>
    <numFmt numFmtId="166" formatCode="[$-409]d\-mmm\-yyyy;@"/>
    <numFmt numFmtId="167" formatCode="0.0%"/>
    <numFmt numFmtId="168" formatCode="&quot;£&quot;#,##0.00"/>
    <numFmt numFmtId="169" formatCode="[$$-409]#,##0.00"/>
  </numFmts>
  <fonts count="30" x14ac:knownFonts="1">
    <font>
      <sz val="11"/>
      <color theme="1"/>
      <name val="Arial"/>
      <family val="2"/>
      <scheme val="minor"/>
    </font>
    <font>
      <sz val="8"/>
      <color theme="1"/>
      <name val="Arial"/>
      <family val="2"/>
      <scheme val="minor"/>
    </font>
    <font>
      <sz val="9"/>
      <color theme="1"/>
      <name val="Arial"/>
      <family val="2"/>
      <scheme val="minor"/>
    </font>
    <font>
      <b/>
      <sz val="9"/>
      <color theme="0"/>
      <name val="Arial"/>
      <family val="2"/>
      <scheme val="minor"/>
    </font>
    <font>
      <b/>
      <sz val="8"/>
      <color theme="1"/>
      <name val="Arial"/>
      <family val="2"/>
      <scheme val="minor"/>
    </font>
    <font>
      <b/>
      <sz val="9"/>
      <color theme="6" tint="-0.499984740745262"/>
      <name val="Arial"/>
      <family val="2"/>
      <scheme val="minor"/>
    </font>
    <font>
      <sz val="11"/>
      <color theme="1"/>
      <name val="Arial"/>
      <family val="2"/>
      <scheme val="minor"/>
    </font>
    <font>
      <b/>
      <sz val="11"/>
      <color theme="1"/>
      <name val="Arial"/>
      <family val="2"/>
      <scheme val="minor"/>
    </font>
    <font>
      <sz val="11"/>
      <color theme="0"/>
      <name val="Arial"/>
      <family val="2"/>
      <scheme val="minor"/>
    </font>
    <font>
      <b/>
      <sz val="8"/>
      <color theme="0"/>
      <name val="Arial"/>
      <family val="2"/>
      <scheme val="minor"/>
    </font>
    <font>
      <b/>
      <sz val="10"/>
      <color theme="1"/>
      <name val="Arial"/>
      <family val="2"/>
      <scheme val="minor"/>
    </font>
    <font>
      <sz val="10"/>
      <name val="Arial"/>
      <family val="2"/>
    </font>
    <font>
      <sz val="11"/>
      <color theme="1"/>
      <name val="Arial"/>
      <family val="2"/>
    </font>
    <font>
      <sz val="11"/>
      <name val="Arial"/>
      <family val="2"/>
    </font>
    <font>
      <b/>
      <sz val="10"/>
      <name val="Arial"/>
      <family val="2"/>
    </font>
    <font>
      <u/>
      <sz val="10"/>
      <color indexed="12"/>
      <name val="Helv"/>
      <family val="2"/>
    </font>
    <font>
      <sz val="10"/>
      <name val="Helv"/>
      <family val="2"/>
    </font>
    <font>
      <sz val="10"/>
      <color rgb="FFFF0000"/>
      <name val="Arial"/>
      <family val="2"/>
    </font>
    <font>
      <sz val="9"/>
      <color indexed="63"/>
      <name val="Arial"/>
      <family val="2"/>
    </font>
    <font>
      <sz val="9"/>
      <name val="Arial"/>
      <family val="2"/>
    </font>
    <font>
      <sz val="10"/>
      <color indexed="8"/>
      <name val="Arial"/>
      <family val="2"/>
    </font>
    <font>
      <sz val="10"/>
      <color rgb="FF000000"/>
      <name val="Arial"/>
      <family val="2"/>
    </font>
    <font>
      <sz val="10"/>
      <color theme="1"/>
      <name val="Arial"/>
      <family val="2"/>
    </font>
    <font>
      <sz val="10"/>
      <color indexed="63"/>
      <name val="Arial"/>
      <family val="2"/>
    </font>
    <font>
      <sz val="10"/>
      <name val="Calibri"/>
      <family val="2"/>
    </font>
    <font>
      <b/>
      <sz val="12"/>
      <color theme="0"/>
      <name val="Arial"/>
      <family val="2"/>
      <scheme val="minor"/>
    </font>
    <font>
      <sz val="18"/>
      <color theme="0"/>
      <name val="Arial"/>
      <family val="2"/>
      <scheme val="minor"/>
    </font>
    <font>
      <b/>
      <sz val="18"/>
      <color theme="0"/>
      <name val="Arial"/>
      <family val="2"/>
      <scheme val="minor"/>
    </font>
    <font>
      <b/>
      <sz val="7"/>
      <color theme="1"/>
      <name val="Arial"/>
      <family val="2"/>
      <scheme val="minor"/>
    </font>
    <font>
      <b/>
      <sz val="10"/>
      <color theme="0"/>
      <name val="Arial"/>
      <family val="2"/>
      <scheme val="minor"/>
    </font>
  </fonts>
  <fills count="28">
    <fill>
      <patternFill patternType="none"/>
    </fill>
    <fill>
      <patternFill patternType="gray125"/>
    </fill>
    <fill>
      <patternFill patternType="solid">
        <fgColor theme="4"/>
        <bgColor theme="4"/>
      </patternFill>
    </fill>
    <fill>
      <patternFill patternType="solid">
        <fgColor theme="4" tint="0.39997558519241921"/>
        <bgColor indexed="64"/>
      </patternFill>
    </fill>
    <fill>
      <patternFill patternType="solid">
        <fgColor theme="4" tint="0.79998168889431442"/>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AFD71"/>
        <bgColor indexed="64"/>
      </patternFill>
    </fill>
    <fill>
      <patternFill patternType="solid">
        <fgColor rgb="FFF3F9D5"/>
        <bgColor indexed="64"/>
      </patternFill>
    </fill>
    <fill>
      <patternFill patternType="solid">
        <fgColor rgb="FFE9F88C"/>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rgb="FFCD6F6D"/>
        <bgColor indexed="64"/>
      </patternFill>
    </fill>
    <fill>
      <patternFill patternType="solid">
        <fgColor rgb="FF990000"/>
        <bgColor indexed="64"/>
      </patternFill>
    </fill>
    <fill>
      <patternFill patternType="solid">
        <fgColor rgb="FF990000"/>
        <bgColor theme="4"/>
      </patternFill>
    </fill>
    <fill>
      <patternFill patternType="solid">
        <fgColor theme="5" tint="-0.249977111117893"/>
        <bgColor theme="4"/>
      </patternFill>
    </fill>
    <fill>
      <patternFill patternType="solid">
        <fgColor theme="8" tint="0.59999389629810485"/>
        <bgColor indexed="64"/>
      </patternFill>
    </fill>
    <fill>
      <patternFill patternType="solid">
        <fgColor theme="8" tint="0.79998168889431442"/>
        <bgColor indexed="64"/>
      </patternFill>
    </fill>
  </fills>
  <borders count="32">
    <border>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right style="thin">
        <color theme="4" tint="-0.24994659260841701"/>
      </right>
      <top style="thin">
        <color theme="4" tint="-0.24994659260841701"/>
      </top>
      <bottom/>
      <diagonal/>
    </border>
    <border>
      <left/>
      <right style="thin">
        <color theme="4" tint="-0.24994659260841701"/>
      </right>
      <top/>
      <bottom/>
      <diagonal/>
    </border>
    <border>
      <left style="thin">
        <color theme="4" tint="0.39994506668294322"/>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top/>
      <bottom/>
      <diagonal/>
    </border>
    <border>
      <left style="thin">
        <color theme="4" tint="0.39994506668294322"/>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4" tint="-0.24994659260841701"/>
      </left>
      <right style="thin">
        <color indexed="64"/>
      </right>
      <top style="thin">
        <color theme="4" tint="-0.24994659260841701"/>
      </top>
      <bottom style="thin">
        <color indexed="64"/>
      </bottom>
      <diagonal/>
    </border>
    <border>
      <left style="thin">
        <color theme="4" tint="-0.24994659260841701"/>
      </left>
      <right/>
      <top style="thin">
        <color indexed="64"/>
      </top>
      <bottom/>
      <diagonal/>
    </border>
    <border>
      <left style="thin">
        <color theme="4" tint="-0.24994659260841701"/>
      </left>
      <right style="thin">
        <color indexed="64"/>
      </right>
      <top style="thin">
        <color indexed="64"/>
      </top>
      <bottom/>
      <diagonal/>
    </border>
    <border>
      <left style="thin">
        <color indexed="64"/>
      </left>
      <right/>
      <top style="thin">
        <color theme="4" tint="-0.24994659260841701"/>
      </top>
      <bottom/>
      <diagonal/>
    </border>
    <border>
      <left style="thin">
        <color theme="4" tint="-0.24994659260841701"/>
      </left>
      <right style="thin">
        <color indexed="64"/>
      </right>
      <top style="thin">
        <color theme="4" tint="-0.24994659260841701"/>
      </top>
      <bottom/>
      <diagonal/>
    </border>
    <border>
      <left style="thin">
        <color indexed="64"/>
      </left>
      <right/>
      <top style="thin">
        <color theme="4" tint="-0.24994659260841701"/>
      </top>
      <bottom style="thin">
        <color indexed="64"/>
      </bottom>
      <diagonal/>
    </border>
    <border>
      <left style="thin">
        <color theme="4" tint="-0.24994659260841701"/>
      </left>
      <right/>
      <top style="thin">
        <color theme="4" tint="-0.24994659260841701"/>
      </top>
      <bottom style="thin">
        <color indexed="64"/>
      </bottom>
      <diagonal/>
    </border>
    <border>
      <left style="thin">
        <color auto="1"/>
      </left>
      <right style="thin">
        <color auto="1"/>
      </right>
      <top style="thin">
        <color auto="1"/>
      </top>
      <bottom style="thin">
        <color auto="1"/>
      </bottom>
      <diagonal/>
    </border>
    <border>
      <left style="thin">
        <color theme="4" tint="-0.24994659260841701"/>
      </left>
      <right/>
      <top style="thin">
        <color auto="1"/>
      </top>
      <bottom style="thin">
        <color theme="4" tint="-0.24994659260841701"/>
      </bottom>
      <diagonal/>
    </border>
    <border>
      <left/>
      <right/>
      <top style="thin">
        <color auto="1"/>
      </top>
      <bottom style="thin">
        <color theme="4" tint="-0.24994659260841701"/>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4" tint="0.39994506668294322"/>
      </left>
      <right/>
      <top style="thin">
        <color theme="4" tint="-0.24994659260841701"/>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style="thin">
        <color indexed="64"/>
      </right>
      <top style="thin">
        <color theme="4" tint="-0.24994659260841701"/>
      </top>
      <bottom/>
      <diagonal/>
    </border>
    <border>
      <left/>
      <right style="thin">
        <color indexed="64"/>
      </right>
      <top style="thin">
        <color theme="4" tint="-0.24994659260841701"/>
      </top>
      <bottom style="thin">
        <color indexed="64"/>
      </bottom>
      <diagonal/>
    </border>
    <border>
      <left style="thin">
        <color theme="4" tint="-0.24994659260841701"/>
      </left>
      <right style="thin">
        <color theme="4" tint="-0.24994659260841701"/>
      </right>
      <top style="thin">
        <color theme="4" tint="-0.24994659260841701"/>
      </top>
      <bottom style="thin">
        <color indexed="64"/>
      </bottom>
      <diagonal/>
    </border>
    <border>
      <left style="thin">
        <color theme="4" tint="-0.24994659260841701"/>
      </left>
      <right style="thin">
        <color theme="4" tint="-0.24994659260841701"/>
      </right>
      <top style="thin">
        <color indexed="64"/>
      </top>
      <bottom/>
      <diagonal/>
    </border>
  </borders>
  <cellStyleXfs count="10">
    <xf numFmtId="0" fontId="0" fillId="0" borderId="0"/>
    <xf numFmtId="0" fontId="4" fillId="3" borderId="1" applyNumberFormat="0">
      <alignment horizontal="center" vertical="center"/>
    </xf>
    <xf numFmtId="0" fontId="2" fillId="4" borderId="1" applyNumberFormat="0" applyAlignment="0" applyProtection="0">
      <alignment horizontal="right" vertical="center"/>
    </xf>
    <xf numFmtId="0" fontId="3" fillId="2" borderId="5" applyNumberFormat="0" applyBorder="0" applyProtection="0">
      <alignment horizontal="left" vertical="center"/>
    </xf>
    <xf numFmtId="0" fontId="5" fillId="5" borderId="1" applyNumberFormat="0" applyProtection="0">
      <alignment horizontal="left" vertical="center" indent="1"/>
    </xf>
    <xf numFmtId="9" fontId="6"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xf numFmtId="0" fontId="16" fillId="0" borderId="0"/>
    <xf numFmtId="0" fontId="11" fillId="0" borderId="0"/>
  </cellStyleXfs>
  <cellXfs count="235">
    <xf numFmtId="0" fontId="0" fillId="0" borderId="0" xfId="0"/>
    <xf numFmtId="0" fontId="2" fillId="0" borderId="0" xfId="0" applyFont="1"/>
    <xf numFmtId="0" fontId="2" fillId="0" borderId="0" xfId="0" applyFont="1" applyAlignment="1">
      <alignment horizontal="left"/>
    </xf>
    <xf numFmtId="0" fontId="1" fillId="0" borderId="0" xfId="0" applyFont="1" applyAlignment="1" applyProtection="1">
      <alignment vertical="center"/>
      <protection locked="0"/>
    </xf>
    <xf numFmtId="0" fontId="11" fillId="0" borderId="19" xfId="0" applyFont="1" applyFill="1" applyBorder="1"/>
    <xf numFmtId="0" fontId="12" fillId="0" borderId="19" xfId="0" applyFont="1" applyFill="1" applyBorder="1"/>
    <xf numFmtId="0" fontId="13" fillId="0" borderId="19" xfId="0" applyFont="1" applyFill="1" applyBorder="1"/>
    <xf numFmtId="0" fontId="14" fillId="0" borderId="0" xfId="0" applyFont="1" applyAlignment="1">
      <alignment horizontal="left" vertical="center"/>
    </xf>
    <xf numFmtId="0" fontId="11" fillId="0" borderId="0" xfId="0" applyFont="1" applyAlignment="1">
      <alignment horizontal="left" vertical="center"/>
    </xf>
    <xf numFmtId="0" fontId="11" fillId="0" borderId="0" xfId="0" applyFont="1" applyFill="1" applyAlignment="1">
      <alignment horizontal="left" vertical="center"/>
    </xf>
    <xf numFmtId="0" fontId="11" fillId="0" borderId="0" xfId="0" applyFont="1" applyAlignment="1">
      <alignment horizontal="left"/>
    </xf>
    <xf numFmtId="0" fontId="0" fillId="0" borderId="0" xfId="0" applyFont="1" applyAlignment="1">
      <alignment horizontal="left" vertical="center"/>
    </xf>
    <xf numFmtId="0" fontId="11" fillId="0" borderId="0" xfId="0" applyFont="1" applyAlignment="1"/>
    <xf numFmtId="0" fontId="11" fillId="0" borderId="0" xfId="0" applyFont="1" applyBorder="1" applyAlignment="1"/>
    <xf numFmtId="0" fontId="11" fillId="0" borderId="0" xfId="0" applyFont="1" applyFill="1" applyAlignment="1"/>
    <xf numFmtId="0" fontId="11" fillId="0" borderId="0" xfId="0" applyFont="1" applyFill="1" applyBorder="1" applyAlignment="1">
      <alignment vertical="center"/>
    </xf>
    <xf numFmtId="0" fontId="11" fillId="0" borderId="0" xfId="0" applyFont="1" applyFill="1" applyBorder="1" applyAlignment="1"/>
    <xf numFmtId="0" fontId="11" fillId="0" borderId="0" xfId="6" applyFont="1" applyBorder="1" applyAlignment="1" applyProtection="1"/>
    <xf numFmtId="0" fontId="11" fillId="0" borderId="22" xfId="0" applyFont="1" applyFill="1" applyBorder="1" applyAlignment="1"/>
    <xf numFmtId="0" fontId="14" fillId="13" borderId="19" xfId="7" applyFont="1" applyFill="1" applyBorder="1"/>
    <xf numFmtId="0" fontId="14" fillId="0" borderId="19" xfId="7" applyFont="1" applyFill="1" applyBorder="1"/>
    <xf numFmtId="0" fontId="14" fillId="0" borderId="19" xfId="8" applyFont="1" applyFill="1" applyBorder="1"/>
    <xf numFmtId="0" fontId="14" fillId="19" borderId="19" xfId="7" applyFont="1" applyFill="1" applyBorder="1"/>
    <xf numFmtId="0" fontId="14" fillId="0" borderId="19" xfId="7" applyFont="1" applyFill="1" applyBorder="1" applyAlignment="1">
      <alignment horizontal="left"/>
    </xf>
    <xf numFmtId="0" fontId="14" fillId="0" borderId="19" xfId="9" applyFont="1" applyBorder="1"/>
    <xf numFmtId="0" fontId="14" fillId="20" borderId="19" xfId="7" applyFont="1" applyFill="1" applyBorder="1"/>
    <xf numFmtId="0" fontId="11" fillId="0" borderId="19" xfId="7" applyFont="1" applyFill="1" applyBorder="1"/>
    <xf numFmtId="0" fontId="11" fillId="0" borderId="19" xfId="8" applyFont="1" applyFill="1" applyBorder="1"/>
    <xf numFmtId="0" fontId="17" fillId="0" borderId="19" xfId="7" applyFont="1" applyFill="1" applyBorder="1"/>
    <xf numFmtId="0" fontId="11" fillId="0" borderId="19" xfId="6" applyFont="1" applyBorder="1" applyAlignment="1" applyProtection="1"/>
    <xf numFmtId="0" fontId="18" fillId="0" borderId="19" xfId="7" applyFont="1" applyFill="1" applyBorder="1"/>
    <xf numFmtId="0" fontId="11" fillId="19" borderId="19" xfId="7" applyFont="1" applyFill="1" applyBorder="1"/>
    <xf numFmtId="0" fontId="11" fillId="0" borderId="19" xfId="7" applyFont="1" applyBorder="1"/>
    <xf numFmtId="0" fontId="11" fillId="0" borderId="19" xfId="6" applyFont="1" applyBorder="1" applyAlignment="1" applyProtection="1">
      <alignment horizontal="left"/>
    </xf>
    <xf numFmtId="0" fontId="19" fillId="0" borderId="19" xfId="7" applyFont="1" applyBorder="1"/>
    <xf numFmtId="0" fontId="11" fillId="0" borderId="19" xfId="6" applyFont="1" applyFill="1" applyBorder="1" applyAlignment="1" applyProtection="1">
      <alignment horizontal="left"/>
    </xf>
    <xf numFmtId="0" fontId="11" fillId="19" borderId="19" xfId="7" applyNumberFormat="1" applyFont="1" applyFill="1" applyBorder="1" applyAlignment="1">
      <alignment horizontal="left"/>
    </xf>
    <xf numFmtId="0" fontId="11" fillId="0" borderId="19" xfId="7" applyNumberFormat="1" applyFont="1" applyFill="1" applyBorder="1" applyAlignment="1">
      <alignment horizontal="left"/>
    </xf>
    <xf numFmtId="0" fontId="20" fillId="19" borderId="19" xfId="7" applyFont="1" applyFill="1" applyBorder="1"/>
    <xf numFmtId="0" fontId="17" fillId="19" borderId="19" xfId="7" applyFont="1" applyFill="1" applyBorder="1"/>
    <xf numFmtId="0" fontId="11" fillId="0" borderId="19" xfId="7" applyFont="1" applyFill="1" applyBorder="1" applyAlignment="1">
      <alignment horizontal="left"/>
    </xf>
    <xf numFmtId="0" fontId="11" fillId="20" borderId="19" xfId="7" applyFont="1" applyFill="1" applyBorder="1"/>
    <xf numFmtId="0" fontId="21" fillId="0" borderId="19" xfId="7" applyFont="1" applyBorder="1"/>
    <xf numFmtId="0" fontId="22" fillId="19" borderId="19" xfId="8" applyFont="1" applyFill="1" applyBorder="1"/>
    <xf numFmtId="0" fontId="11" fillId="19" borderId="19" xfId="8" applyFont="1" applyFill="1" applyBorder="1"/>
    <xf numFmtId="0" fontId="23" fillId="0" borderId="19" xfId="7" applyFont="1" applyFill="1" applyBorder="1"/>
    <xf numFmtId="0" fontId="11" fillId="0" borderId="0" xfId="7" applyFont="1"/>
    <xf numFmtId="0" fontId="14" fillId="0" borderId="22" xfId="7" applyFont="1" applyFill="1" applyBorder="1"/>
    <xf numFmtId="0" fontId="11" fillId="0" borderId="22" xfId="7" applyFont="1" applyFill="1" applyBorder="1"/>
    <xf numFmtId="0" fontId="14" fillId="0" borderId="0" xfId="7" applyFont="1" applyFill="1" applyBorder="1"/>
    <xf numFmtId="0" fontId="11" fillId="0" borderId="0" xfId="7" applyFont="1" applyFill="1" applyBorder="1"/>
    <xf numFmtId="0" fontId="23" fillId="0" borderId="19" xfId="7" applyFont="1" applyFill="1" applyBorder="1" applyAlignment="1">
      <alignment horizontal="left"/>
    </xf>
    <xf numFmtId="0" fontId="11" fillId="0" borderId="19" xfId="7" applyFont="1" applyFill="1" applyBorder="1" applyAlignment="1">
      <alignment wrapText="1"/>
    </xf>
    <xf numFmtId="0" fontId="22" fillId="19" borderId="19" xfId="7" applyFont="1" applyFill="1" applyBorder="1"/>
    <xf numFmtId="0" fontId="11" fillId="19" borderId="19" xfId="6" applyFont="1" applyFill="1" applyBorder="1" applyAlignment="1" applyProtection="1"/>
    <xf numFmtId="0" fontId="11" fillId="0" borderId="19" xfId="7" applyFont="1" applyBorder="1" applyAlignment="1"/>
    <xf numFmtId="0" fontId="0" fillId="0" borderId="0" xfId="0" applyProtection="1">
      <protection locked="0"/>
    </xf>
    <xf numFmtId="0" fontId="1" fillId="0" borderId="0" xfId="0" applyFont="1" applyProtection="1">
      <protection locked="0"/>
    </xf>
    <xf numFmtId="0" fontId="0" fillId="0" borderId="0" xfId="0" applyBorder="1" applyProtection="1">
      <protection locked="0"/>
    </xf>
    <xf numFmtId="0" fontId="1" fillId="0" borderId="0" xfId="0" applyFont="1" applyBorder="1" applyProtection="1">
      <protection locked="0"/>
    </xf>
    <xf numFmtId="0" fontId="4" fillId="0" borderId="0" xfId="0" applyFont="1" applyBorder="1" applyAlignment="1" applyProtection="1">
      <alignment horizontal="center" vertical="center" wrapText="1"/>
      <protection locked="0"/>
    </xf>
    <xf numFmtId="0" fontId="0" fillId="0" borderId="11" xfId="0" applyBorder="1" applyProtection="1">
      <protection locked="0"/>
    </xf>
    <xf numFmtId="0" fontId="1" fillId="0" borderId="4" xfId="0" applyFont="1" applyBorder="1" applyAlignment="1" applyProtection="1">
      <alignment horizontal="right" vertical="center"/>
      <protection locked="0"/>
    </xf>
    <xf numFmtId="0" fontId="5" fillId="5" borderId="2" xfId="4" applyNumberFormat="1" applyFont="1" applyFill="1" applyBorder="1" applyAlignment="1" applyProtection="1">
      <alignment horizontal="center" vertical="center"/>
      <protection locked="0"/>
    </xf>
    <xf numFmtId="0" fontId="2" fillId="4" borderId="2" xfId="2" applyNumberFormat="1" applyFont="1" applyFill="1" applyBorder="1" applyAlignment="1" applyProtection="1">
      <alignment horizontal="center" vertical="center"/>
      <protection locked="0"/>
    </xf>
    <xf numFmtId="2" fontId="2" fillId="4" borderId="2" xfId="2" applyNumberFormat="1" applyFont="1" applyFill="1" applyBorder="1" applyAlignment="1" applyProtection="1">
      <alignment horizontal="center" vertical="center"/>
      <protection locked="0"/>
    </xf>
    <xf numFmtId="0" fontId="2" fillId="11" borderId="2" xfId="2" applyNumberFormat="1" applyFont="1" applyFill="1" applyBorder="1" applyAlignment="1" applyProtection="1">
      <alignment horizontal="center" vertical="center"/>
      <protection locked="0"/>
    </xf>
    <xf numFmtId="0" fontId="5" fillId="18" borderId="2" xfId="4" applyNumberFormat="1" applyFont="1" applyFill="1" applyBorder="1" applyAlignment="1" applyProtection="1">
      <alignment horizontal="center" vertical="center"/>
      <protection locked="0"/>
    </xf>
    <xf numFmtId="0" fontId="5" fillId="6" borderId="2" xfId="4" applyNumberFormat="1" applyFont="1" applyFill="1" applyBorder="1" applyAlignment="1" applyProtection="1">
      <alignment horizontal="center" vertical="center"/>
      <protection locked="0"/>
    </xf>
    <xf numFmtId="0" fontId="2" fillId="7" borderId="2" xfId="2" applyNumberFormat="1" applyFont="1" applyFill="1" applyBorder="1" applyAlignment="1" applyProtection="1">
      <alignment horizontal="center" vertical="center"/>
      <protection locked="0"/>
    </xf>
    <xf numFmtId="0" fontId="2" fillId="16" borderId="2" xfId="2" applyNumberFormat="1" applyFont="1" applyFill="1" applyBorder="1" applyAlignment="1" applyProtection="1">
      <alignment horizontal="center" vertical="center"/>
      <protection locked="0"/>
    </xf>
    <xf numFmtId="0" fontId="2" fillId="17" borderId="2" xfId="2" applyNumberFormat="1" applyFont="1" applyFill="1" applyBorder="1" applyAlignment="1" applyProtection="1">
      <alignment horizontal="center" vertical="center"/>
      <protection locked="0"/>
    </xf>
    <xf numFmtId="0" fontId="5" fillId="5" borderId="18" xfId="4" applyNumberFormat="1" applyFont="1" applyFill="1" applyBorder="1" applyAlignment="1" applyProtection="1">
      <alignment horizontal="center" vertical="center"/>
      <protection locked="0"/>
    </xf>
    <xf numFmtId="0" fontId="2" fillId="4" borderId="18" xfId="2" applyNumberFormat="1" applyFont="1" applyFill="1" applyBorder="1" applyAlignment="1" applyProtection="1">
      <alignment horizontal="center" vertical="center"/>
      <protection locked="0"/>
    </xf>
    <xf numFmtId="2" fontId="2" fillId="4" borderId="18" xfId="2" applyNumberFormat="1" applyFont="1" applyFill="1" applyBorder="1" applyAlignment="1" applyProtection="1">
      <alignment horizontal="center" vertical="center"/>
      <protection locked="0"/>
    </xf>
    <xf numFmtId="0" fontId="2" fillId="11" borderId="18" xfId="2" applyNumberFormat="1" applyFont="1" applyFill="1" applyBorder="1" applyAlignment="1" applyProtection="1">
      <alignment horizontal="center" vertical="center"/>
      <protection locked="0"/>
    </xf>
    <xf numFmtId="0" fontId="5" fillId="18" borderId="18" xfId="4" applyNumberFormat="1" applyFont="1" applyFill="1" applyBorder="1" applyAlignment="1" applyProtection="1">
      <alignment horizontal="center" vertical="center"/>
      <protection locked="0"/>
    </xf>
    <xf numFmtId="0" fontId="5" fillId="6" borderId="18" xfId="4" applyNumberFormat="1" applyFont="1" applyFill="1" applyBorder="1" applyAlignment="1" applyProtection="1">
      <alignment horizontal="center" vertical="center"/>
      <protection locked="0"/>
    </xf>
    <xf numFmtId="0" fontId="2" fillId="7" borderId="18" xfId="2" applyNumberFormat="1" applyFont="1" applyFill="1" applyBorder="1" applyAlignment="1" applyProtection="1">
      <alignment horizontal="center" vertical="center"/>
      <protection locked="0"/>
    </xf>
    <xf numFmtId="0" fontId="2" fillId="16" borderId="18" xfId="2" applyNumberFormat="1" applyFont="1" applyFill="1" applyBorder="1" applyAlignment="1" applyProtection="1">
      <alignment horizontal="center" vertical="center"/>
      <protection locked="0"/>
    </xf>
    <xf numFmtId="0" fontId="2" fillId="17" borderId="18" xfId="2" applyNumberFormat="1" applyFont="1" applyFill="1" applyBorder="1" applyAlignment="1" applyProtection="1">
      <alignment horizontal="center" vertical="center"/>
      <protection locked="0"/>
    </xf>
    <xf numFmtId="2" fontId="1" fillId="0" borderId="0" xfId="0" applyNumberFormat="1" applyFont="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Protection="1">
      <protection locked="0"/>
    </xf>
    <xf numFmtId="0" fontId="4" fillId="3" borderId="13" xfId="1" applyNumberFormat="1" applyFont="1" applyFill="1" applyBorder="1" applyAlignment="1" applyProtection="1">
      <alignment horizontal="center" vertical="center" wrapText="1"/>
    </xf>
    <xf numFmtId="0" fontId="4" fillId="3" borderId="13" xfId="1" applyNumberFormat="1" applyFont="1" applyFill="1" applyBorder="1" applyAlignment="1" applyProtection="1">
      <alignment horizontal="center" vertical="center"/>
    </xf>
    <xf numFmtId="0" fontId="4" fillId="12" borderId="13" xfId="1" applyNumberFormat="1" applyFont="1" applyFill="1" applyBorder="1" applyAlignment="1" applyProtection="1">
      <alignment horizontal="center" vertical="center" wrapText="1"/>
    </xf>
    <xf numFmtId="0" fontId="5" fillId="5" borderId="2" xfId="4" applyNumberFormat="1" applyFont="1" applyFill="1" applyBorder="1" applyAlignment="1" applyProtection="1">
      <alignment horizontal="center" vertical="center"/>
    </xf>
    <xf numFmtId="0" fontId="2" fillId="4" borderId="2" xfId="2" applyNumberFormat="1" applyFont="1" applyFill="1" applyBorder="1" applyAlignment="1" applyProtection="1">
      <alignment horizontal="center" vertical="center"/>
    </xf>
    <xf numFmtId="2" fontId="2" fillId="4" borderId="2" xfId="2" applyNumberFormat="1" applyFont="1" applyFill="1" applyBorder="1" applyAlignment="1" applyProtection="1">
      <alignment horizontal="center" vertical="center"/>
    </xf>
    <xf numFmtId="0" fontId="5" fillId="5" borderId="18" xfId="4" applyNumberFormat="1" applyFont="1" applyFill="1" applyBorder="1" applyAlignment="1" applyProtection="1">
      <alignment horizontal="center" vertical="center"/>
    </xf>
    <xf numFmtId="0" fontId="2" fillId="4" borderId="18" xfId="2" applyNumberFormat="1" applyFont="1" applyFill="1" applyBorder="1" applyAlignment="1" applyProtection="1">
      <alignment horizontal="center" vertical="center"/>
    </xf>
    <xf numFmtId="2" fontId="2" fillId="4" borderId="18" xfId="2" applyNumberFormat="1" applyFont="1" applyFill="1" applyBorder="1" applyAlignment="1" applyProtection="1">
      <alignment horizontal="center" vertical="center"/>
    </xf>
    <xf numFmtId="0" fontId="4" fillId="3" borderId="20" xfId="1" applyBorder="1" applyAlignment="1" applyProtection="1">
      <alignment vertical="center"/>
    </xf>
    <xf numFmtId="0" fontId="4" fillId="3" borderId="21" xfId="1" applyBorder="1" applyAlignment="1" applyProtection="1">
      <alignment vertical="center"/>
    </xf>
    <xf numFmtId="0" fontId="4" fillId="12" borderId="21" xfId="1" applyFill="1" applyBorder="1" applyAlignment="1" applyProtection="1">
      <alignment vertical="center"/>
    </xf>
    <xf numFmtId="0" fontId="4" fillId="9" borderId="21" xfId="1" applyFill="1" applyBorder="1" applyAlignment="1" applyProtection="1">
      <alignment horizontal="center" vertical="center"/>
    </xf>
    <xf numFmtId="0" fontId="9" fillId="3" borderId="7" xfId="1" applyFont="1" applyBorder="1" applyAlignment="1" applyProtection="1">
      <alignment vertical="center"/>
    </xf>
    <xf numFmtId="0" fontId="9" fillId="22" borderId="13" xfId="1" applyNumberFormat="1" applyFont="1" applyFill="1" applyBorder="1" applyAlignment="1" applyProtection="1">
      <alignment horizontal="center" vertical="center" wrapText="1"/>
    </xf>
    <xf numFmtId="0" fontId="4" fillId="12" borderId="14" xfId="1" applyNumberFormat="1" applyFont="1" applyFill="1" applyBorder="1" applyAlignment="1" applyProtection="1">
      <alignment horizontal="center" vertical="center" wrapText="1"/>
    </xf>
    <xf numFmtId="0" fontId="4" fillId="12" borderId="10" xfId="1" applyNumberFormat="1" applyFont="1" applyFill="1" applyBorder="1" applyAlignment="1" applyProtection="1">
      <alignment horizontal="center" vertical="center" wrapText="1"/>
    </xf>
    <xf numFmtId="0" fontId="4" fillId="12" borderId="22" xfId="1" applyNumberFormat="1" applyFont="1" applyFill="1" applyBorder="1" applyAlignment="1" applyProtection="1">
      <alignment horizontal="center" vertical="center" wrapText="1"/>
    </xf>
    <xf numFmtId="0" fontId="4" fillId="14" borderId="13" xfId="1" applyNumberFormat="1" applyFont="1" applyFill="1" applyBorder="1" applyAlignment="1" applyProtection="1">
      <alignment horizontal="center" vertical="center" wrapText="1"/>
    </xf>
    <xf numFmtId="0" fontId="9" fillId="10" borderId="13" xfId="1" applyNumberFormat="1" applyFont="1" applyFill="1" applyBorder="1" applyAlignment="1" applyProtection="1">
      <alignment horizontal="center" vertical="center" wrapText="1"/>
    </xf>
    <xf numFmtId="0" fontId="5" fillId="9" borderId="2" xfId="4" applyNumberFormat="1" applyFont="1" applyFill="1" applyBorder="1" applyAlignment="1" applyProtection="1">
      <alignment horizontal="center" vertical="center"/>
    </xf>
    <xf numFmtId="166" fontId="5" fillId="5" borderId="2" xfId="4" applyNumberFormat="1" applyFont="1" applyFill="1" applyBorder="1" applyAlignment="1" applyProtection="1">
      <alignment horizontal="center" vertical="center"/>
    </xf>
    <xf numFmtId="0" fontId="5" fillId="9" borderId="18" xfId="4" applyNumberFormat="1" applyFont="1" applyFill="1" applyBorder="1" applyAlignment="1" applyProtection="1">
      <alignment horizontal="center" vertical="center"/>
    </xf>
    <xf numFmtId="166" fontId="5" fillId="5" borderId="18" xfId="4" applyNumberFormat="1" applyFont="1" applyFill="1" applyBorder="1" applyAlignment="1" applyProtection="1">
      <alignment horizontal="center" vertical="center"/>
    </xf>
    <xf numFmtId="0" fontId="2" fillId="11" borderId="2" xfId="2" applyNumberFormat="1" applyFont="1" applyFill="1" applyBorder="1" applyAlignment="1" applyProtection="1">
      <alignment horizontal="center" vertical="center"/>
    </xf>
    <xf numFmtId="0" fontId="5" fillId="18" borderId="2" xfId="4" applyNumberFormat="1" applyFont="1" applyFill="1" applyBorder="1" applyAlignment="1" applyProtection="1">
      <alignment horizontal="center" vertical="center"/>
    </xf>
    <xf numFmtId="0" fontId="2" fillId="11" borderId="16" xfId="2" applyNumberFormat="1" applyFont="1" applyFill="1" applyBorder="1" applyAlignment="1" applyProtection="1">
      <alignment horizontal="center" vertical="center"/>
    </xf>
    <xf numFmtId="0" fontId="2" fillId="11" borderId="18" xfId="2" applyNumberFormat="1" applyFont="1" applyFill="1" applyBorder="1" applyAlignment="1" applyProtection="1">
      <alignment horizontal="center" vertical="center"/>
    </xf>
    <xf numFmtId="0" fontId="5" fillId="18" borderId="18" xfId="4" applyNumberFormat="1" applyFont="1" applyFill="1" applyBorder="1" applyAlignment="1" applyProtection="1">
      <alignment horizontal="center" vertical="center"/>
    </xf>
    <xf numFmtId="0" fontId="2" fillId="11" borderId="12" xfId="2" applyNumberFormat="1" applyFont="1" applyFill="1" applyBorder="1" applyAlignment="1" applyProtection="1">
      <alignment horizontal="center" vertical="center"/>
    </xf>
    <xf numFmtId="0" fontId="2" fillId="5" borderId="15" xfId="2" applyNumberFormat="1" applyFont="1" applyFill="1" applyBorder="1" applyAlignment="1" applyProtection="1">
      <alignment horizontal="center" vertical="center"/>
    </xf>
    <xf numFmtId="0" fontId="2" fillId="5" borderId="17" xfId="2" applyNumberFormat="1" applyFont="1" applyFill="1" applyBorder="1" applyAlignment="1" applyProtection="1">
      <alignment horizontal="center" vertical="center"/>
    </xf>
    <xf numFmtId="0" fontId="0" fillId="0" borderId="0" xfId="0" applyProtection="1"/>
    <xf numFmtId="0" fontId="2" fillId="0" borderId="0" xfId="0" applyFont="1" applyProtection="1"/>
    <xf numFmtId="0" fontId="2" fillId="0" borderId="0" xfId="0" applyFont="1" applyAlignment="1" applyProtection="1">
      <alignment horizontal="left"/>
    </xf>
    <xf numFmtId="164" fontId="4" fillId="0" borderId="0" xfId="0" applyNumberFormat="1" applyFont="1" applyBorder="1" applyAlignment="1" applyProtection="1">
      <alignment horizontal="left" vertical="center"/>
    </xf>
    <xf numFmtId="0" fontId="4" fillId="0" borderId="0" xfId="0" applyFont="1" applyBorder="1" applyAlignment="1" applyProtection="1">
      <alignment horizontal="left" vertical="center"/>
    </xf>
    <xf numFmtId="0" fontId="2" fillId="0" borderId="0" xfId="0" applyFont="1" applyBorder="1" applyAlignment="1" applyProtection="1">
      <alignment horizontal="left" vertical="center"/>
    </xf>
    <xf numFmtId="0" fontId="2" fillId="0" borderId="0" xfId="0" applyFont="1" applyBorder="1" applyAlignment="1" applyProtection="1">
      <alignment horizontal="left"/>
    </xf>
    <xf numFmtId="0" fontId="14" fillId="0" borderId="0" xfId="0" applyFont="1"/>
    <xf numFmtId="0" fontId="11" fillId="0" borderId="0" xfId="0" applyFont="1"/>
    <xf numFmtId="0" fontId="8" fillId="23" borderId="0" xfId="0" applyFont="1" applyFill="1" applyProtection="1"/>
    <xf numFmtId="0" fontId="2" fillId="7" borderId="23" xfId="2" applyFill="1" applyBorder="1" applyAlignment="1" applyProtection="1">
      <alignment horizontal="left" vertical="center"/>
    </xf>
    <xf numFmtId="0" fontId="5" fillId="19" borderId="23" xfId="4" applyFill="1" applyBorder="1" applyAlignment="1" applyProtection="1">
      <alignment horizontal="left" indent="1"/>
      <protection locked="0"/>
    </xf>
    <xf numFmtId="165" fontId="5" fillId="19" borderId="23" xfId="4" applyNumberFormat="1" applyFill="1" applyBorder="1" applyProtection="1">
      <alignment horizontal="left" vertical="center" indent="1"/>
      <protection locked="0"/>
    </xf>
    <xf numFmtId="49" fontId="5" fillId="19" borderId="23" xfId="4" applyNumberFormat="1" applyFill="1" applyBorder="1" applyAlignment="1" applyProtection="1">
      <alignment horizontal="left" indent="1"/>
      <protection locked="0"/>
    </xf>
    <xf numFmtId="165" fontId="15" fillId="19" borderId="23" xfId="6" applyNumberFormat="1" applyFill="1" applyBorder="1" applyAlignment="1" applyProtection="1">
      <alignment horizontal="left" indent="1"/>
      <protection locked="0"/>
    </xf>
    <xf numFmtId="165" fontId="5" fillId="19" borderId="23" xfId="4" applyNumberFormat="1" applyFill="1" applyBorder="1" applyAlignment="1" applyProtection="1">
      <alignment horizontal="left" indent="1"/>
      <protection locked="0"/>
    </xf>
    <xf numFmtId="0" fontId="5" fillId="19" borderId="23" xfId="4" applyFill="1" applyBorder="1" applyAlignment="1" applyProtection="1">
      <alignment horizontal="center"/>
      <protection locked="0"/>
    </xf>
    <xf numFmtId="2" fontId="15" fillId="19" borderId="23" xfId="6" applyNumberFormat="1" applyFill="1" applyBorder="1" applyAlignment="1" applyProtection="1">
      <alignment horizontal="left" indent="1"/>
      <protection locked="0"/>
    </xf>
    <xf numFmtId="0" fontId="2" fillId="7" borderId="23" xfId="2" applyFont="1" applyFill="1" applyBorder="1" applyAlignment="1" applyProtection="1">
      <alignment horizontal="left" vertical="center" wrapText="1"/>
    </xf>
    <xf numFmtId="0" fontId="26" fillId="10" borderId="0" xfId="0" applyFont="1" applyFill="1" applyAlignment="1" applyProtection="1">
      <alignment horizontal="left"/>
      <protection locked="0"/>
    </xf>
    <xf numFmtId="0" fontId="27" fillId="10" borderId="0" xfId="0" applyFont="1" applyFill="1" applyAlignment="1" applyProtection="1">
      <alignment horizontal="left"/>
    </xf>
    <xf numFmtId="0" fontId="3" fillId="25" borderId="9" xfId="3" applyNumberFormat="1" applyFont="1" applyFill="1" applyBorder="1" applyAlignment="1" applyProtection="1">
      <alignment horizontal="center" vertical="center"/>
    </xf>
    <xf numFmtId="49" fontId="2" fillId="4" borderId="2" xfId="2" applyNumberFormat="1" applyFont="1" applyFill="1" applyBorder="1" applyAlignment="1" applyProtection="1">
      <alignment horizontal="center" vertical="center"/>
      <protection locked="0"/>
    </xf>
    <xf numFmtId="49" fontId="5" fillId="5" borderId="2" xfId="4" applyNumberFormat="1" applyFont="1" applyFill="1" applyBorder="1" applyAlignment="1" applyProtection="1">
      <alignment horizontal="center" vertical="center"/>
      <protection locked="0"/>
    </xf>
    <xf numFmtId="49" fontId="2" fillId="4" borderId="18" xfId="2" applyNumberFormat="1" applyFont="1" applyFill="1" applyBorder="1" applyAlignment="1" applyProtection="1">
      <alignment horizontal="center" vertical="center"/>
      <protection locked="0"/>
    </xf>
    <xf numFmtId="49" fontId="5" fillId="5" borderId="18" xfId="4" applyNumberFormat="1" applyFont="1" applyFill="1" applyBorder="1" applyAlignment="1" applyProtection="1">
      <alignment horizontal="center" vertical="center"/>
      <protection locked="0"/>
    </xf>
    <xf numFmtId="0" fontId="10" fillId="3" borderId="13" xfId="1" applyNumberFormat="1" applyFont="1" applyFill="1" applyBorder="1" applyAlignment="1" applyProtection="1">
      <alignment horizontal="center" vertical="center" wrapText="1"/>
    </xf>
    <xf numFmtId="0" fontId="10" fillId="22" borderId="13" xfId="1" applyNumberFormat="1" applyFont="1" applyFill="1" applyBorder="1" applyAlignment="1" applyProtection="1">
      <alignment horizontal="center" vertical="center" wrapText="1"/>
    </xf>
    <xf numFmtId="0" fontId="10" fillId="9" borderId="13" xfId="1" applyNumberFormat="1" applyFont="1" applyFill="1" applyBorder="1" applyAlignment="1" applyProtection="1">
      <alignment horizontal="center" vertical="center" wrapText="1"/>
    </xf>
    <xf numFmtId="0" fontId="7" fillId="14" borderId="13" xfId="1" applyNumberFormat="1" applyFont="1" applyFill="1" applyBorder="1" applyAlignment="1" applyProtection="1">
      <alignment horizontal="center" vertical="center" wrapText="1"/>
    </xf>
    <xf numFmtId="0" fontId="10" fillId="8" borderId="13" xfId="1" applyNumberFormat="1" applyFont="1" applyFill="1" applyBorder="1" applyAlignment="1" applyProtection="1">
      <alignment horizontal="center" vertical="center" wrapText="1"/>
    </xf>
    <xf numFmtId="0" fontId="14" fillId="13" borderId="19" xfId="0" applyFont="1" applyFill="1" applyBorder="1"/>
    <xf numFmtId="0" fontId="11" fillId="0" borderId="19" xfId="0" applyFont="1" applyBorder="1"/>
    <xf numFmtId="0" fontId="18" fillId="0" borderId="19" xfId="0" applyFont="1" applyFill="1" applyBorder="1"/>
    <xf numFmtId="0" fontId="11" fillId="19" borderId="19" xfId="0" applyFont="1" applyFill="1" applyBorder="1"/>
    <xf numFmtId="0" fontId="23" fillId="0" borderId="19" xfId="0" applyFont="1" applyFill="1" applyBorder="1" applyAlignment="1">
      <alignment horizontal="left"/>
    </xf>
    <xf numFmtId="0" fontId="20" fillId="0" borderId="19" xfId="0" applyFont="1" applyFill="1" applyBorder="1"/>
    <xf numFmtId="0" fontId="20" fillId="19" borderId="19" xfId="0" applyFont="1" applyFill="1" applyBorder="1"/>
    <xf numFmtId="0" fontId="23" fillId="0" borderId="19" xfId="0" applyFont="1" applyFill="1" applyBorder="1"/>
    <xf numFmtId="0" fontId="20" fillId="0" borderId="19" xfId="0" applyFont="1" applyBorder="1"/>
    <xf numFmtId="0" fontId="11" fillId="0" borderId="19" xfId="0" applyFont="1" applyFill="1" applyBorder="1" applyAlignment="1">
      <alignment wrapText="1"/>
    </xf>
    <xf numFmtId="0" fontId="11" fillId="0" borderId="19" xfId="0" applyFont="1" applyFill="1" applyBorder="1" applyAlignment="1">
      <alignment horizontal="left"/>
    </xf>
    <xf numFmtId="0" fontId="11" fillId="20" borderId="19" xfId="0" applyFont="1" applyFill="1" applyBorder="1"/>
    <xf numFmtId="0" fontId="22" fillId="19" borderId="19" xfId="0" applyFont="1" applyFill="1" applyBorder="1"/>
    <xf numFmtId="0" fontId="17" fillId="19" borderId="19" xfId="0" applyFont="1" applyFill="1" applyBorder="1"/>
    <xf numFmtId="0" fontId="17" fillId="0" borderId="19" xfId="0" applyFont="1" applyFill="1" applyBorder="1"/>
    <xf numFmtId="0" fontId="11" fillId="21" borderId="19" xfId="0" applyFont="1" applyFill="1" applyBorder="1"/>
    <xf numFmtId="0" fontId="21" fillId="0" borderId="19" xfId="0" applyFont="1" applyBorder="1"/>
    <xf numFmtId="0" fontId="11" fillId="0" borderId="19" xfId="0" applyFont="1" applyBorder="1" applyAlignment="1"/>
    <xf numFmtId="0" fontId="11" fillId="0" borderId="22" xfId="0" applyFont="1" applyFill="1" applyBorder="1"/>
    <xf numFmtId="0" fontId="11" fillId="0" borderId="0" xfId="0" applyFont="1" applyFill="1" applyBorder="1"/>
    <xf numFmtId="167" fontId="2" fillId="4" borderId="2" xfId="5" applyNumberFormat="1" applyFont="1" applyFill="1" applyBorder="1" applyAlignment="1" applyProtection="1">
      <alignment horizontal="center" vertical="center"/>
      <protection locked="0"/>
    </xf>
    <xf numFmtId="167" fontId="2" fillId="4" borderId="18" xfId="5" applyNumberFormat="1" applyFont="1" applyFill="1" applyBorder="1" applyAlignment="1" applyProtection="1">
      <alignment horizontal="center" vertical="center"/>
      <protection locked="0"/>
    </xf>
    <xf numFmtId="10" fontId="5" fillId="5" borderId="2" xfId="5" applyNumberFormat="1" applyFont="1" applyFill="1" applyBorder="1" applyAlignment="1" applyProtection="1">
      <alignment horizontal="center" vertical="center"/>
      <protection locked="0"/>
    </xf>
    <xf numFmtId="10" fontId="5" fillId="5" borderId="18" xfId="5" applyNumberFormat="1" applyFont="1" applyFill="1" applyBorder="1" applyAlignment="1" applyProtection="1">
      <alignment horizontal="center" vertical="center"/>
      <protection locked="0"/>
    </xf>
    <xf numFmtId="168" fontId="5" fillId="6" borderId="2" xfId="4" applyNumberFormat="1" applyFont="1" applyFill="1" applyBorder="1" applyAlignment="1" applyProtection="1">
      <alignment horizontal="center" vertical="center"/>
      <protection locked="0"/>
    </xf>
    <xf numFmtId="168" fontId="5" fillId="6" borderId="18" xfId="4" applyNumberFormat="1" applyFont="1" applyFill="1" applyBorder="1" applyAlignment="1" applyProtection="1">
      <alignment horizontal="center" vertical="center"/>
      <protection locked="0"/>
    </xf>
    <xf numFmtId="169" fontId="2" fillId="17" borderId="2" xfId="2" applyNumberFormat="1" applyFont="1" applyFill="1" applyBorder="1" applyAlignment="1" applyProtection="1">
      <alignment horizontal="center" vertical="center"/>
      <protection locked="0"/>
    </xf>
    <xf numFmtId="169" fontId="2" fillId="17" borderId="18" xfId="2" applyNumberFormat="1" applyFont="1" applyFill="1" applyBorder="1" applyAlignment="1" applyProtection="1">
      <alignment horizontal="center" vertical="center"/>
      <protection locked="0"/>
    </xf>
    <xf numFmtId="49" fontId="2" fillId="7" borderId="2" xfId="2" applyNumberFormat="1" applyFont="1" applyFill="1" applyBorder="1" applyAlignment="1" applyProtection="1">
      <alignment horizontal="center" vertical="center"/>
      <protection locked="0"/>
    </xf>
    <xf numFmtId="49" fontId="5" fillId="6" borderId="2" xfId="4" applyNumberFormat="1" applyFont="1" applyFill="1" applyBorder="1" applyAlignment="1" applyProtection="1">
      <alignment horizontal="center" vertical="center"/>
      <protection locked="0"/>
    </xf>
    <xf numFmtId="49" fontId="2" fillId="7" borderId="18" xfId="2" applyNumberFormat="1" applyFont="1" applyFill="1" applyBorder="1" applyAlignment="1" applyProtection="1">
      <alignment horizontal="center" vertical="center"/>
      <protection locked="0"/>
    </xf>
    <xf numFmtId="49" fontId="5" fillId="6" borderId="18" xfId="4" applyNumberFormat="1" applyFont="1" applyFill="1" applyBorder="1" applyAlignment="1" applyProtection="1">
      <alignment horizontal="center" vertical="center"/>
      <protection locked="0"/>
    </xf>
    <xf numFmtId="164" fontId="2" fillId="19" borderId="0" xfId="2" applyNumberFormat="1" applyFill="1" applyBorder="1" applyAlignment="1" applyProtection="1">
      <alignment horizontal="center" vertical="center"/>
    </xf>
    <xf numFmtId="0" fontId="4" fillId="26" borderId="0" xfId="1" applyFill="1" applyBorder="1" applyAlignment="1" applyProtection="1">
      <alignment horizontal="left" vertical="center"/>
    </xf>
    <xf numFmtId="0" fontId="4" fillId="26" borderId="0" xfId="1" applyNumberFormat="1" applyFont="1" applyFill="1" applyBorder="1" applyAlignment="1" applyProtection="1">
      <alignment horizontal="center" vertical="center" wrapText="1"/>
    </xf>
    <xf numFmtId="0" fontId="2" fillId="27" borderId="25" xfId="2" applyNumberFormat="1" applyFont="1" applyFill="1" applyBorder="1" applyAlignment="1" applyProtection="1">
      <alignment horizontal="center" vertical="center"/>
      <protection locked="0"/>
    </xf>
    <xf numFmtId="49" fontId="2" fillId="4" borderId="2" xfId="2" applyNumberFormat="1" applyFont="1" applyFill="1" applyBorder="1" applyAlignment="1" applyProtection="1">
      <alignment horizontal="center" vertical="center"/>
    </xf>
    <xf numFmtId="49" fontId="2" fillId="4" borderId="18" xfId="2" applyNumberFormat="1" applyFont="1" applyFill="1" applyBorder="1" applyAlignment="1" applyProtection="1">
      <alignment horizontal="center" vertical="center"/>
    </xf>
    <xf numFmtId="166" fontId="2" fillId="4" borderId="2" xfId="2" applyNumberFormat="1" applyFont="1" applyFill="1" applyBorder="1" applyAlignment="1" applyProtection="1">
      <alignment horizontal="center" vertical="center"/>
    </xf>
    <xf numFmtId="166" fontId="2" fillId="4" borderId="18" xfId="2" applyNumberFormat="1" applyFont="1" applyFill="1" applyBorder="1" applyAlignment="1" applyProtection="1">
      <alignment horizontal="center" vertical="center"/>
    </xf>
    <xf numFmtId="166" fontId="5" fillId="18" borderId="2" xfId="4" applyNumberFormat="1" applyFont="1" applyFill="1" applyBorder="1" applyAlignment="1" applyProtection="1">
      <alignment horizontal="center" vertical="center"/>
    </xf>
    <xf numFmtId="166" fontId="5" fillId="18" borderId="18" xfId="4" applyNumberFormat="1" applyFont="1" applyFill="1" applyBorder="1" applyAlignment="1" applyProtection="1">
      <alignment horizontal="center" vertical="center"/>
    </xf>
    <xf numFmtId="168" fontId="5" fillId="18" borderId="2" xfId="4" applyNumberFormat="1" applyFont="1" applyFill="1" applyBorder="1" applyAlignment="1" applyProtection="1">
      <alignment horizontal="center" vertical="center"/>
    </xf>
    <xf numFmtId="168" fontId="5" fillId="18" borderId="18" xfId="4" applyNumberFormat="1" applyFont="1" applyFill="1" applyBorder="1" applyAlignment="1" applyProtection="1">
      <alignment horizontal="center" vertical="center"/>
    </xf>
    <xf numFmtId="168" fontId="2" fillId="11" borderId="16" xfId="2" applyNumberFormat="1" applyFont="1" applyFill="1" applyBorder="1" applyAlignment="1" applyProtection="1">
      <alignment horizontal="center" vertical="center"/>
    </xf>
    <xf numFmtId="168" fontId="2" fillId="11" borderId="12" xfId="2" applyNumberFormat="1" applyFont="1" applyFill="1" applyBorder="1" applyAlignment="1" applyProtection="1">
      <alignment horizontal="center" vertical="center"/>
    </xf>
    <xf numFmtId="1" fontId="2" fillId="4" borderId="2" xfId="2" applyNumberFormat="1" applyFont="1" applyFill="1" applyBorder="1" applyAlignment="1" applyProtection="1">
      <alignment horizontal="center" vertical="center"/>
    </xf>
    <xf numFmtId="1" fontId="2" fillId="4" borderId="18" xfId="2" applyNumberFormat="1" applyFont="1" applyFill="1" applyBorder="1" applyAlignment="1" applyProtection="1">
      <alignment horizontal="center" vertical="center"/>
    </xf>
    <xf numFmtId="0" fontId="20" fillId="0" borderId="19" xfId="7" applyFont="1" applyBorder="1"/>
    <xf numFmtId="0" fontId="11" fillId="21" borderId="19" xfId="7" applyFont="1" applyFill="1" applyBorder="1"/>
    <xf numFmtId="0" fontId="9" fillId="3" borderId="0" xfId="1" applyFont="1" applyBorder="1" applyAlignment="1" applyProtection="1">
      <alignment vertical="center"/>
    </xf>
    <xf numFmtId="0" fontId="2" fillId="27" borderId="26" xfId="2" applyNumberFormat="1" applyFont="1" applyFill="1" applyBorder="1" applyAlignment="1" applyProtection="1">
      <alignment horizontal="center" vertical="center"/>
      <protection locked="0"/>
    </xf>
    <xf numFmtId="0" fontId="9" fillId="3" borderId="27" xfId="1" applyFont="1" applyBorder="1" applyAlignment="1" applyProtection="1">
      <alignment vertical="center"/>
    </xf>
    <xf numFmtId="0" fontId="2" fillId="11" borderId="28" xfId="2" applyNumberFormat="1" applyFont="1" applyFill="1" applyBorder="1" applyAlignment="1" applyProtection="1">
      <alignment horizontal="center" vertical="center"/>
      <protection locked="0"/>
    </xf>
    <xf numFmtId="0" fontId="4" fillId="12" borderId="10" xfId="1" applyFill="1" applyBorder="1" applyAlignment="1" applyProtection="1">
      <alignment horizontal="left" vertical="center"/>
    </xf>
    <xf numFmtId="164" fontId="2" fillId="19" borderId="29" xfId="2" applyNumberFormat="1" applyFill="1" applyBorder="1" applyAlignment="1" applyProtection="1">
      <alignment horizontal="center" vertical="center"/>
    </xf>
    <xf numFmtId="0" fontId="4" fillId="12" borderId="31" xfId="1" applyNumberFormat="1" applyFont="1" applyFill="1" applyBorder="1" applyAlignment="1" applyProtection="1">
      <alignment horizontal="center" vertical="center" wrapText="1"/>
    </xf>
    <xf numFmtId="0" fontId="2" fillId="11" borderId="6" xfId="2" applyNumberFormat="1" applyFont="1" applyFill="1" applyBorder="1" applyAlignment="1" applyProtection="1">
      <alignment horizontal="center" vertical="center"/>
      <protection locked="0"/>
    </xf>
    <xf numFmtId="0" fontId="2" fillId="11" borderId="30" xfId="2" applyNumberFormat="1" applyFont="1" applyFill="1" applyBorder="1" applyAlignment="1" applyProtection="1">
      <alignment horizontal="center" vertical="center"/>
      <protection locked="0"/>
    </xf>
    <xf numFmtId="1" fontId="2" fillId="4" borderId="2" xfId="2" applyNumberFormat="1" applyFont="1" applyFill="1" applyBorder="1" applyAlignment="1" applyProtection="1">
      <alignment horizontal="center" vertical="center"/>
      <protection locked="0"/>
    </xf>
    <xf numFmtId="1" fontId="2" fillId="4" borderId="18" xfId="2" applyNumberFormat="1" applyFont="1" applyFill="1" applyBorder="1" applyAlignment="1" applyProtection="1">
      <alignment horizontal="center" vertical="center"/>
      <protection locked="0"/>
    </xf>
    <xf numFmtId="2" fontId="5" fillId="15" borderId="2" xfId="4" applyNumberFormat="1" applyFont="1" applyFill="1" applyBorder="1" applyAlignment="1" applyProtection="1">
      <alignment horizontal="center" vertical="center"/>
      <protection locked="0"/>
    </xf>
    <xf numFmtId="2" fontId="5" fillId="15" borderId="18" xfId="4" applyNumberFormat="1" applyFont="1" applyFill="1" applyBorder="1" applyAlignment="1" applyProtection="1">
      <alignment horizontal="center" vertical="center"/>
      <protection locked="0"/>
    </xf>
    <xf numFmtId="0" fontId="2" fillId="7" borderId="23" xfId="2" applyFill="1" applyBorder="1" applyAlignment="1" applyProtection="1">
      <alignment horizontal="left" vertical="center" wrapText="1"/>
    </xf>
    <xf numFmtId="0" fontId="2" fillId="19" borderId="23" xfId="2" applyFont="1" applyFill="1" applyBorder="1" applyAlignment="1" applyProtection="1">
      <alignment horizontal="center" vertical="center"/>
      <protection locked="0"/>
    </xf>
    <xf numFmtId="49" fontId="2" fillId="19" borderId="23" xfId="2" applyNumberFormat="1" applyFont="1" applyFill="1" applyBorder="1" applyAlignment="1" applyProtection="1">
      <alignment horizontal="center" vertical="center"/>
      <protection locked="0"/>
    </xf>
    <xf numFmtId="0" fontId="3" fillId="24" borderId="8" xfId="3" applyFill="1" applyBorder="1" applyAlignment="1" applyProtection="1">
      <alignment horizontal="left" vertical="center"/>
    </xf>
    <xf numFmtId="0" fontId="3" fillId="24" borderId="0" xfId="3" applyFill="1" applyBorder="1" applyAlignment="1" applyProtection="1">
      <alignment horizontal="left" vertical="center"/>
    </xf>
    <xf numFmtId="0" fontId="2" fillId="7" borderId="23" xfId="2" applyFill="1" applyBorder="1" applyAlignment="1" applyProtection="1">
      <alignment horizontal="right" vertical="center" indent="1"/>
    </xf>
    <xf numFmtId="0" fontId="3" fillId="24" borderId="24" xfId="3" applyFont="1" applyFill="1" applyBorder="1" applyProtection="1">
      <alignment horizontal="left" vertical="center"/>
    </xf>
    <xf numFmtId="0" fontId="3" fillId="24" borderId="3" xfId="3" applyFont="1" applyFill="1" applyBorder="1" applyProtection="1">
      <alignment horizontal="left" vertical="center"/>
    </xf>
    <xf numFmtId="0" fontId="9" fillId="24" borderId="24" xfId="3" applyFont="1" applyFill="1" applyBorder="1" applyProtection="1">
      <alignment horizontal="left" vertical="center"/>
    </xf>
    <xf numFmtId="0" fontId="9" fillId="24" borderId="3" xfId="3" applyFont="1" applyFill="1" applyBorder="1" applyProtection="1">
      <alignment horizontal="left" vertical="center"/>
    </xf>
    <xf numFmtId="0" fontId="25" fillId="23" borderId="0" xfId="0" applyFont="1" applyFill="1" applyAlignment="1" applyProtection="1">
      <alignment horizontal="center" vertical="center"/>
    </xf>
    <xf numFmtId="0" fontId="5" fillId="19" borderId="23" xfId="4" applyFill="1" applyBorder="1" applyAlignment="1" applyProtection="1">
      <alignment horizontal="left" vertical="center" indent="1"/>
      <protection locked="0"/>
    </xf>
    <xf numFmtId="49" fontId="5" fillId="19" borderId="23" xfId="4" applyNumberFormat="1" applyFill="1" applyBorder="1" applyProtection="1">
      <alignment horizontal="left" vertical="center" indent="1"/>
      <protection locked="0"/>
    </xf>
    <xf numFmtId="0" fontId="27" fillId="10" borderId="0" xfId="0" applyFont="1" applyFill="1" applyAlignment="1" applyProtection="1">
      <alignment horizontal="left"/>
    </xf>
    <xf numFmtId="0" fontId="9" fillId="3" borderId="21" xfId="1" applyFont="1" applyFill="1" applyBorder="1" applyAlignment="1" applyProtection="1">
      <alignment horizontal="left" vertical="center"/>
    </xf>
    <xf numFmtId="0" fontId="9" fillId="9" borderId="21" xfId="1" applyFont="1" applyFill="1" applyBorder="1" applyAlignment="1" applyProtection="1">
      <alignment horizontal="left" vertical="center"/>
    </xf>
    <xf numFmtId="0" fontId="4" fillId="14" borderId="21" xfId="1" applyFill="1" applyBorder="1" applyAlignment="1" applyProtection="1">
      <alignment horizontal="center" vertical="center"/>
    </xf>
    <xf numFmtId="0" fontId="4" fillId="8" borderId="21" xfId="1" applyFill="1" applyBorder="1" applyAlignment="1" applyProtection="1">
      <alignment horizontal="left" vertical="center"/>
    </xf>
    <xf numFmtId="0" fontId="4" fillId="9" borderId="21" xfId="1" applyFill="1" applyBorder="1" applyAlignment="1" applyProtection="1">
      <alignment horizontal="left" vertical="center"/>
    </xf>
    <xf numFmtId="0" fontId="4" fillId="12" borderId="21" xfId="1" applyFill="1" applyBorder="1" applyAlignment="1" applyProtection="1">
      <alignment horizontal="left" vertical="center"/>
    </xf>
    <xf numFmtId="0" fontId="1" fillId="0" borderId="0" xfId="0" applyFont="1" applyAlignment="1" applyProtection="1">
      <alignment horizontal="center" vertical="center"/>
      <protection locked="0"/>
    </xf>
    <xf numFmtId="0" fontId="4" fillId="0" borderId="0" xfId="0" applyFont="1" applyBorder="1" applyAlignment="1" applyProtection="1">
      <alignment horizontal="center" vertical="center" wrapText="1"/>
      <protection locked="0"/>
    </xf>
    <xf numFmtId="164" fontId="2" fillId="4" borderId="6" xfId="2" applyNumberFormat="1" applyBorder="1" applyAlignment="1" applyProtection="1">
      <alignment horizontal="center" vertical="center"/>
    </xf>
    <xf numFmtId="164" fontId="2" fillId="19" borderId="30" xfId="2" applyNumberFormat="1" applyFill="1" applyBorder="1" applyAlignment="1" applyProtection="1">
      <alignment horizontal="center" vertical="center"/>
    </xf>
    <xf numFmtId="164" fontId="2" fillId="19" borderId="18" xfId="2" applyNumberFormat="1" applyFill="1" applyBorder="1" applyAlignment="1" applyProtection="1">
      <alignment horizontal="center" vertical="center"/>
    </xf>
  </cellXfs>
  <cellStyles count="10">
    <cellStyle name="fitness_general" xfId="2"/>
    <cellStyle name="fitness_info" xfId="4"/>
    <cellStyle name="fitness_section" xfId="3"/>
    <cellStyle name="Fitness-header" xfId="1"/>
    <cellStyle name="Hyperlink" xfId="6" builtinId="8"/>
    <cellStyle name="Normal" xfId="0" builtinId="0"/>
    <cellStyle name="Normal 2" xfId="7"/>
    <cellStyle name="Normal_Regions 2" xfId="9"/>
    <cellStyle name="Normal_Sheet1" xfId="8"/>
    <cellStyle name="Percent" xfId="5" builtinId="5"/>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0000"/>
      <color rgb="FFCD6F6D"/>
      <color rgb="FFE9F88C"/>
      <color rgb="FFD5F226"/>
      <color rgb="FFF3F9D5"/>
      <color rgb="FFFAFD71"/>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4</xdr:col>
      <xdr:colOff>28575</xdr:colOff>
      <xdr:row>29</xdr:row>
      <xdr:rowOff>66675</xdr:rowOff>
    </xdr:from>
    <xdr:to>
      <xdr:col>9</xdr:col>
      <xdr:colOff>728322</xdr:colOff>
      <xdr:row>32</xdr:row>
      <xdr:rowOff>38467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0475" y="6448425"/>
          <a:ext cx="5976597" cy="6385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FitnessProgram">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hyperlink" Target="http://en.wikipedia.org/w/index.php?title=Dahra_hills&amp;action=edit&amp;redlink=1" TargetMode="External"/><Relationship Id="rId13" Type="http://schemas.openxmlformats.org/officeDocument/2006/relationships/hyperlink" Target="http://en.wikipedia.org/wiki/Hageland" TargetMode="External"/><Relationship Id="rId18" Type="http://schemas.openxmlformats.org/officeDocument/2006/relationships/hyperlink" Target="http://en.wikipedia.org/w/index.php?title=Sforzato_di_Valtellina&amp;action=edit&amp;redlink=1" TargetMode="External"/><Relationship Id="rId3" Type="http://schemas.openxmlformats.org/officeDocument/2006/relationships/hyperlink" Target="http://en.wikipedia.org/w/index.php?title=Coteaux_du_Zaccar&amp;action=edit&amp;redlink=1" TargetMode="External"/><Relationship Id="rId21" Type="http://schemas.openxmlformats.org/officeDocument/2006/relationships/hyperlink" Target="http://en.wikipedia.org/wiki/Heuvelland" TargetMode="External"/><Relationship Id="rId7" Type="http://schemas.openxmlformats.org/officeDocument/2006/relationships/hyperlink" Target="http://en.wikipedia.org/w/index.php?title=Coteaux_de_Mascara&amp;action=edit&amp;redlink=1" TargetMode="External"/><Relationship Id="rId12" Type="http://schemas.openxmlformats.org/officeDocument/2006/relationships/hyperlink" Target="http://en.wikipedia.org/wiki/Wallonia" TargetMode="External"/><Relationship Id="rId17" Type="http://schemas.openxmlformats.org/officeDocument/2006/relationships/hyperlink" Target="http://en.wikipedia.org/wiki/Telavi" TargetMode="External"/><Relationship Id="rId25" Type="http://schemas.openxmlformats.org/officeDocument/2006/relationships/hyperlink" Target="http://en.wikipedia.org/w/index.php?title=Sforzato_di_Valtellina&amp;action=edit&amp;redlink=1" TargetMode="External"/><Relationship Id="rId2" Type="http://schemas.openxmlformats.org/officeDocument/2006/relationships/hyperlink" Target="http://en.wikipedia.org/w/index.php?title=Dahra_hills&amp;action=edit&amp;redlink=1" TargetMode="External"/><Relationship Id="rId16" Type="http://schemas.openxmlformats.org/officeDocument/2006/relationships/hyperlink" Target="http://en.wikipedia.org/wiki/Kvareli" TargetMode="External"/><Relationship Id="rId20" Type="http://schemas.openxmlformats.org/officeDocument/2006/relationships/hyperlink" Target="http://en.wikipedia.org/wiki/Hageland" TargetMode="External"/><Relationship Id="rId1" Type="http://schemas.openxmlformats.org/officeDocument/2006/relationships/hyperlink" Target="http://en.wikipedia.org/w/index.php?title=Coteaux_de_Mascara&amp;action=edit&amp;redlink=1" TargetMode="External"/><Relationship Id="rId6" Type="http://schemas.openxmlformats.org/officeDocument/2006/relationships/hyperlink" Target="http://en.wikipedia.org/wiki/Wallonia" TargetMode="External"/><Relationship Id="rId11" Type="http://schemas.openxmlformats.org/officeDocument/2006/relationships/hyperlink" Target="http://en.wikipedia.org/w/index.php?title=A%C3%AFn_Bessem_Bouria&amp;action=edit&amp;redlink=1" TargetMode="External"/><Relationship Id="rId24" Type="http://schemas.openxmlformats.org/officeDocument/2006/relationships/hyperlink" Target="http://en.wikipedia.org/wiki/Telavi" TargetMode="External"/><Relationship Id="rId5" Type="http://schemas.openxmlformats.org/officeDocument/2006/relationships/hyperlink" Target="http://en.wikipedia.org/w/index.php?title=A%C3%AFn_Bessem_Bouria&amp;action=edit&amp;redlink=1" TargetMode="External"/><Relationship Id="rId15" Type="http://schemas.openxmlformats.org/officeDocument/2006/relationships/hyperlink" Target="http://www.austrianwine.com/our-wine/wine-growing-regions/steiermark-styria/suedoststeiermark/" TargetMode="External"/><Relationship Id="rId23" Type="http://schemas.openxmlformats.org/officeDocument/2006/relationships/hyperlink" Target="http://en.wikipedia.org/wiki/Kvareli" TargetMode="External"/><Relationship Id="rId10" Type="http://schemas.openxmlformats.org/officeDocument/2006/relationships/hyperlink" Target="http://en.wikipedia.org/wiki/M%C3%A9d%C3%A9a" TargetMode="External"/><Relationship Id="rId19" Type="http://schemas.openxmlformats.org/officeDocument/2006/relationships/hyperlink" Target="http://en.wikipedia.org/wiki/Wallonia" TargetMode="External"/><Relationship Id="rId4" Type="http://schemas.openxmlformats.org/officeDocument/2006/relationships/hyperlink" Target="http://en.wikipedia.org/wiki/M%C3%A9d%C3%A9a" TargetMode="External"/><Relationship Id="rId9" Type="http://schemas.openxmlformats.org/officeDocument/2006/relationships/hyperlink" Target="http://en.wikipedia.org/w/index.php?title=Coteaux_du_Zaccar&amp;action=edit&amp;redlink=1" TargetMode="External"/><Relationship Id="rId14" Type="http://schemas.openxmlformats.org/officeDocument/2006/relationships/hyperlink" Target="http://en.wikipedia.org/wiki/Heuvelland" TargetMode="External"/><Relationship Id="rId22" Type="http://schemas.openxmlformats.org/officeDocument/2006/relationships/hyperlink" Target="http://www.austrianwine.com/our-wine/wine-growing-regions/steiermark-styria/suedoststeiermark/"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austrianwine.com/our-wine/wine-growing-regions/steiermark-styria/suedoststeiermark/" TargetMode="External"/><Relationship Id="rId2" Type="http://schemas.openxmlformats.org/officeDocument/2006/relationships/hyperlink" Target="http://en.wikipedia.org/wiki/Heuvelland" TargetMode="External"/><Relationship Id="rId1" Type="http://schemas.openxmlformats.org/officeDocument/2006/relationships/hyperlink" Target="http://en.wikipedia.org/wiki/Hageland" TargetMode="External"/><Relationship Id="rId6" Type="http://schemas.openxmlformats.org/officeDocument/2006/relationships/hyperlink" Target="http://en.wikipedia.org/w/index.php?title=Sforzato_di_Valtellina&amp;action=edit&amp;redlink=1" TargetMode="External"/><Relationship Id="rId5" Type="http://schemas.openxmlformats.org/officeDocument/2006/relationships/hyperlink" Target="http://en.wikipedia.org/wiki/Telavi" TargetMode="External"/><Relationship Id="rId4" Type="http://schemas.openxmlformats.org/officeDocument/2006/relationships/hyperlink" Target="http://en.wikipedia.org/wiki/Kvarel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36"/>
  <sheetViews>
    <sheetView showGridLines="0" showRowColHeaders="0" tabSelected="1" topLeftCell="A10" workbookViewId="0">
      <selection activeCell="E25" sqref="E25"/>
    </sheetView>
  </sheetViews>
  <sheetFormatPr defaultColWidth="0" defaultRowHeight="14.25" zeroHeight="1" x14ac:dyDescent="0.2"/>
  <cols>
    <col min="1" max="1" width="5.5" customWidth="1"/>
    <col min="2" max="2" width="17.875" customWidth="1"/>
    <col min="3" max="3" width="23.75" customWidth="1"/>
    <col min="4" max="4" width="2.375" customWidth="1"/>
    <col min="5" max="5" width="34.25" customWidth="1"/>
    <col min="6" max="9" width="8.75" customWidth="1"/>
    <col min="10" max="10" width="9.75" customWidth="1"/>
    <col min="11" max="11" width="3.75" customWidth="1"/>
    <col min="12" max="16384" width="9" hidden="1"/>
  </cols>
  <sheetData>
    <row r="1" spans="1:11" ht="14.25" customHeight="1" x14ac:dyDescent="0.2">
      <c r="A1" s="125"/>
      <c r="B1" s="125"/>
      <c r="C1" s="125"/>
      <c r="D1" s="125"/>
      <c r="E1" s="125"/>
      <c r="F1" s="125"/>
      <c r="G1" s="125"/>
      <c r="H1" s="125"/>
      <c r="I1" s="125"/>
      <c r="J1" s="125"/>
      <c r="K1" s="125"/>
    </row>
    <row r="2" spans="1:11" ht="15.75" x14ac:dyDescent="0.2">
      <c r="A2" s="220" t="s">
        <v>7020</v>
      </c>
      <c r="B2" s="220"/>
      <c r="C2" s="220"/>
      <c r="D2" s="220"/>
      <c r="E2" s="220"/>
      <c r="F2" s="220"/>
      <c r="G2" s="220"/>
      <c r="H2" s="220"/>
      <c r="I2" s="220"/>
      <c r="J2" s="220"/>
      <c r="K2" s="220"/>
    </row>
    <row r="3" spans="1:11" x14ac:dyDescent="0.2">
      <c r="A3" s="116"/>
      <c r="B3" s="116"/>
      <c r="C3" s="116"/>
      <c r="D3" s="116"/>
      <c r="E3" s="116"/>
      <c r="F3" s="116"/>
      <c r="G3" s="116"/>
      <c r="H3" s="116"/>
      <c r="I3" s="116"/>
      <c r="J3" s="116"/>
      <c r="K3" s="116"/>
    </row>
    <row r="4" spans="1:11" x14ac:dyDescent="0.2">
      <c r="A4" s="117"/>
      <c r="B4" s="215" t="s">
        <v>7022</v>
      </c>
      <c r="C4" s="215"/>
      <c r="D4" s="215"/>
      <c r="E4" s="221" t="s">
        <v>7009</v>
      </c>
      <c r="F4" s="221"/>
      <c r="G4" s="221"/>
      <c r="H4" s="221"/>
      <c r="I4" s="221"/>
      <c r="J4" s="221"/>
      <c r="K4" s="116"/>
    </row>
    <row r="5" spans="1:11" x14ac:dyDescent="0.2">
      <c r="A5" s="117"/>
      <c r="B5" s="215" t="s">
        <v>7021</v>
      </c>
      <c r="C5" s="215"/>
      <c r="D5" s="215"/>
      <c r="E5" s="222"/>
      <c r="F5" s="222"/>
      <c r="G5" s="222"/>
      <c r="H5" s="222"/>
      <c r="I5" s="222"/>
      <c r="J5" s="222"/>
      <c r="K5" s="116"/>
    </row>
    <row r="6" spans="1:11" x14ac:dyDescent="0.2">
      <c r="A6" s="117"/>
      <c r="B6" s="118"/>
      <c r="C6" s="118"/>
      <c r="D6" s="118"/>
      <c r="E6" s="118"/>
      <c r="F6" s="118"/>
      <c r="G6" s="118"/>
      <c r="H6" s="119"/>
      <c r="I6" s="119"/>
      <c r="J6" s="119"/>
      <c r="K6" s="116"/>
    </row>
    <row r="7" spans="1:11" x14ac:dyDescent="0.2">
      <c r="A7" s="117"/>
      <c r="B7" s="116"/>
      <c r="C7" s="116"/>
      <c r="D7" s="118"/>
      <c r="E7" s="120"/>
      <c r="F7" s="119"/>
      <c r="G7" s="119"/>
      <c r="H7" s="116"/>
      <c r="I7" s="116"/>
      <c r="J7" s="116"/>
      <c r="K7" s="116"/>
    </row>
    <row r="8" spans="1:11" x14ac:dyDescent="0.2">
      <c r="A8" s="117"/>
      <c r="B8" s="216" t="s">
        <v>7023</v>
      </c>
      <c r="C8" s="217"/>
      <c r="D8" s="118"/>
      <c r="E8" s="213" t="s">
        <v>7025</v>
      </c>
      <c r="F8" s="214"/>
      <c r="G8" s="214"/>
      <c r="H8" s="214"/>
      <c r="I8" s="214"/>
      <c r="J8" s="214"/>
      <c r="K8" s="116"/>
    </row>
    <row r="9" spans="1:11" x14ac:dyDescent="0.2">
      <c r="A9" s="117"/>
      <c r="B9" s="126" t="s">
        <v>7030</v>
      </c>
      <c r="C9" s="127"/>
      <c r="D9" s="118"/>
      <c r="E9" s="134" t="s">
        <v>7053</v>
      </c>
      <c r="F9" s="211"/>
      <c r="G9" s="211"/>
      <c r="H9" s="211"/>
      <c r="I9" s="211"/>
      <c r="J9" s="211"/>
      <c r="K9" s="116"/>
    </row>
    <row r="10" spans="1:11" x14ac:dyDescent="0.2">
      <c r="A10" s="117"/>
      <c r="B10" s="126" t="s">
        <v>7031</v>
      </c>
      <c r="C10" s="127"/>
      <c r="D10" s="118"/>
      <c r="E10" s="134" t="s">
        <v>7054</v>
      </c>
      <c r="F10" s="211"/>
      <c r="G10" s="211"/>
      <c r="H10" s="211"/>
      <c r="I10" s="211"/>
      <c r="J10" s="211"/>
      <c r="K10" s="116"/>
    </row>
    <row r="11" spans="1:11" x14ac:dyDescent="0.2">
      <c r="A11" s="117"/>
      <c r="B11" s="126" t="s">
        <v>7032</v>
      </c>
      <c r="C11" s="127"/>
      <c r="D11" s="118"/>
      <c r="E11" s="134" t="s">
        <v>7046</v>
      </c>
      <c r="F11" s="211"/>
      <c r="G11" s="211"/>
      <c r="H11" s="211"/>
      <c r="I11" s="211"/>
      <c r="J11" s="211"/>
      <c r="K11" s="116"/>
    </row>
    <row r="12" spans="1:11" x14ac:dyDescent="0.2">
      <c r="A12" s="117"/>
      <c r="B12" s="126" t="s">
        <v>7033</v>
      </c>
      <c r="C12" s="127"/>
      <c r="D12" s="118"/>
      <c r="E12" s="134" t="s">
        <v>7055</v>
      </c>
      <c r="F12" s="212"/>
      <c r="G12" s="212"/>
      <c r="H12" s="212"/>
      <c r="I12" s="212"/>
      <c r="J12" s="212"/>
      <c r="K12" s="116"/>
    </row>
    <row r="13" spans="1:11" x14ac:dyDescent="0.2">
      <c r="A13" s="117"/>
      <c r="B13" s="126" t="s">
        <v>7034</v>
      </c>
      <c r="C13" s="127"/>
      <c r="D13" s="118"/>
      <c r="E13" s="134" t="s">
        <v>7056</v>
      </c>
      <c r="F13" s="212"/>
      <c r="G13" s="212"/>
      <c r="H13" s="212"/>
      <c r="I13" s="212"/>
      <c r="J13" s="212"/>
      <c r="K13" s="116"/>
    </row>
    <row r="14" spans="1:11" x14ac:dyDescent="0.2">
      <c r="A14" s="117"/>
      <c r="B14" s="126" t="s">
        <v>7035</v>
      </c>
      <c r="C14" s="127"/>
      <c r="D14" s="118"/>
      <c r="E14" s="134" t="s">
        <v>7037</v>
      </c>
      <c r="F14" s="211"/>
      <c r="G14" s="211"/>
      <c r="H14" s="211"/>
      <c r="I14" s="211"/>
      <c r="J14" s="211"/>
      <c r="K14" s="116"/>
    </row>
    <row r="15" spans="1:11" x14ac:dyDescent="0.2">
      <c r="A15" s="117"/>
      <c r="B15" s="126" t="s">
        <v>7036</v>
      </c>
      <c r="C15" s="128"/>
      <c r="D15" s="118"/>
      <c r="E15" s="117"/>
      <c r="F15" s="117"/>
      <c r="G15" s="117"/>
      <c r="H15" s="117"/>
      <c r="I15" s="117"/>
      <c r="J15" s="117"/>
      <c r="K15" s="116"/>
    </row>
    <row r="16" spans="1:11" x14ac:dyDescent="0.2">
      <c r="A16" s="117"/>
      <c r="B16" s="126" t="s">
        <v>7037</v>
      </c>
      <c r="C16" s="129"/>
      <c r="D16" s="118"/>
      <c r="E16" s="213" t="s">
        <v>7026</v>
      </c>
      <c r="F16" s="214"/>
      <c r="G16" s="214"/>
      <c r="H16" s="214"/>
      <c r="I16" s="214"/>
      <c r="J16" s="214"/>
      <c r="K16" s="116"/>
    </row>
    <row r="17" spans="1:11" ht="24" x14ac:dyDescent="0.2">
      <c r="A17" s="117"/>
      <c r="B17" s="126" t="s">
        <v>7038</v>
      </c>
      <c r="C17" s="130"/>
      <c r="D17" s="118"/>
      <c r="E17" s="134" t="s">
        <v>7057</v>
      </c>
      <c r="F17" s="211"/>
      <c r="G17" s="211"/>
      <c r="H17" s="211"/>
      <c r="I17" s="211"/>
      <c r="J17" s="211"/>
      <c r="K17" s="116"/>
    </row>
    <row r="18" spans="1:11" ht="24" x14ac:dyDescent="0.2">
      <c r="A18" s="117"/>
      <c r="B18" s="126" t="s">
        <v>7039</v>
      </c>
      <c r="C18" s="129"/>
      <c r="D18" s="118"/>
      <c r="E18" s="134" t="s">
        <v>7058</v>
      </c>
      <c r="F18" s="212"/>
      <c r="G18" s="212"/>
      <c r="H18" s="212"/>
      <c r="I18" s="212"/>
      <c r="J18" s="212"/>
      <c r="K18" s="116"/>
    </row>
    <row r="19" spans="1:11" ht="36" x14ac:dyDescent="0.2">
      <c r="A19" s="117"/>
      <c r="B19" s="126" t="s">
        <v>7040</v>
      </c>
      <c r="C19" s="129"/>
      <c r="D19" s="118"/>
      <c r="E19" s="134" t="s">
        <v>7059</v>
      </c>
      <c r="F19" s="211"/>
      <c r="G19" s="211"/>
      <c r="H19" s="211"/>
      <c r="I19" s="211"/>
      <c r="J19" s="211"/>
      <c r="K19" s="116"/>
    </row>
    <row r="20" spans="1:11" ht="36" x14ac:dyDescent="0.2">
      <c r="A20" s="117"/>
      <c r="B20" s="126" t="s">
        <v>7041</v>
      </c>
      <c r="C20" s="131"/>
      <c r="D20" s="118"/>
      <c r="E20" s="134" t="s">
        <v>7060</v>
      </c>
      <c r="F20" s="211"/>
      <c r="G20" s="211"/>
      <c r="H20" s="211"/>
      <c r="I20" s="211"/>
      <c r="J20" s="211"/>
      <c r="K20" s="116"/>
    </row>
    <row r="21" spans="1:11" x14ac:dyDescent="0.2">
      <c r="A21" s="117"/>
      <c r="B21" s="116"/>
      <c r="C21" s="116"/>
      <c r="D21" s="118"/>
      <c r="E21" s="121"/>
      <c r="F21" s="121"/>
      <c r="G21" s="121"/>
      <c r="H21" s="121"/>
      <c r="I21" s="121"/>
      <c r="J21" s="121"/>
      <c r="K21" s="116"/>
    </row>
    <row r="22" spans="1:11" x14ac:dyDescent="0.2">
      <c r="A22" s="117"/>
      <c r="B22" s="218" t="s">
        <v>7024</v>
      </c>
      <c r="C22" s="219"/>
      <c r="D22" s="118"/>
      <c r="E22" s="213" t="s">
        <v>7027</v>
      </c>
      <c r="F22" s="214"/>
      <c r="G22" s="214"/>
      <c r="H22" s="214"/>
      <c r="I22" s="214"/>
      <c r="J22" s="214"/>
      <c r="K22" s="116"/>
    </row>
    <row r="23" spans="1:11" ht="41.25" customHeight="1" x14ac:dyDescent="0.2">
      <c r="A23" s="117"/>
      <c r="B23" s="210" t="s">
        <v>7042</v>
      </c>
      <c r="C23" s="132"/>
      <c r="D23" s="118"/>
      <c r="E23" s="134" t="s">
        <v>7061</v>
      </c>
      <c r="F23" s="211"/>
      <c r="G23" s="211"/>
      <c r="H23" s="211"/>
      <c r="I23" s="211"/>
      <c r="J23" s="211"/>
      <c r="K23" s="116"/>
    </row>
    <row r="24" spans="1:11" ht="24" x14ac:dyDescent="0.2">
      <c r="A24" s="117"/>
      <c r="B24" s="210" t="s">
        <v>7043</v>
      </c>
      <c r="C24" s="129"/>
      <c r="D24" s="118"/>
      <c r="E24" s="134" t="s">
        <v>7062</v>
      </c>
      <c r="F24" s="211"/>
      <c r="G24" s="211"/>
      <c r="H24" s="211"/>
      <c r="I24" s="211"/>
      <c r="J24" s="211"/>
      <c r="K24" s="116"/>
    </row>
    <row r="25" spans="1:11" ht="36" x14ac:dyDescent="0.2">
      <c r="A25" s="117"/>
      <c r="B25" s="210" t="s">
        <v>7050</v>
      </c>
      <c r="C25" s="127"/>
      <c r="D25" s="118"/>
      <c r="E25" s="134" t="s">
        <v>7063</v>
      </c>
      <c r="F25" s="211"/>
      <c r="G25" s="211"/>
      <c r="H25" s="211"/>
      <c r="I25" s="211"/>
      <c r="J25" s="211"/>
      <c r="K25" s="116"/>
    </row>
    <row r="26" spans="1:11" x14ac:dyDescent="0.2">
      <c r="A26" s="117"/>
      <c r="B26" s="210" t="s">
        <v>7051</v>
      </c>
      <c r="C26" s="127"/>
      <c r="D26" s="118"/>
      <c r="E26" s="116"/>
      <c r="F26" s="116"/>
      <c r="G26" s="116"/>
      <c r="H26" s="116"/>
      <c r="I26" s="116"/>
      <c r="J26" s="116"/>
      <c r="K26" s="116"/>
    </row>
    <row r="27" spans="1:11" x14ac:dyDescent="0.2">
      <c r="A27" s="117"/>
      <c r="B27" s="210" t="s">
        <v>7052</v>
      </c>
      <c r="C27" s="127"/>
      <c r="D27" s="118"/>
      <c r="E27" s="213" t="s">
        <v>7029</v>
      </c>
      <c r="F27" s="214"/>
      <c r="G27" s="214"/>
      <c r="H27" s="214"/>
      <c r="I27" s="214"/>
      <c r="J27" s="214"/>
      <c r="K27" s="116"/>
    </row>
    <row r="28" spans="1:11" ht="24" x14ac:dyDescent="0.2">
      <c r="A28" s="117"/>
      <c r="B28" s="210" t="s">
        <v>7035</v>
      </c>
      <c r="C28" s="127"/>
      <c r="D28" s="118"/>
      <c r="E28" s="134" t="s">
        <v>7028</v>
      </c>
      <c r="F28" s="211"/>
      <c r="G28" s="211"/>
      <c r="H28" s="211"/>
      <c r="I28" s="211"/>
      <c r="J28" s="211"/>
      <c r="K28" s="116"/>
    </row>
    <row r="29" spans="1:11" ht="24" x14ac:dyDescent="0.2">
      <c r="A29" s="117"/>
      <c r="B29" s="210" t="s">
        <v>7044</v>
      </c>
      <c r="C29" s="128"/>
      <c r="D29" s="118"/>
      <c r="E29" s="116"/>
      <c r="F29" s="116"/>
      <c r="G29" s="116"/>
      <c r="H29" s="116"/>
      <c r="I29" s="116"/>
      <c r="J29" s="116"/>
      <c r="K29" s="116"/>
    </row>
    <row r="30" spans="1:11" x14ac:dyDescent="0.2">
      <c r="A30" s="117"/>
      <c r="B30" s="210" t="s">
        <v>7045</v>
      </c>
      <c r="C30" s="127"/>
      <c r="D30" s="118"/>
      <c r="E30" s="116"/>
      <c r="F30" s="116"/>
      <c r="G30" s="116"/>
      <c r="H30" s="116"/>
      <c r="I30" s="116"/>
      <c r="J30" s="116"/>
      <c r="K30" s="116"/>
    </row>
    <row r="31" spans="1:11" x14ac:dyDescent="0.2">
      <c r="A31" s="117"/>
      <c r="B31" s="210" t="s">
        <v>7046</v>
      </c>
      <c r="C31" s="131"/>
      <c r="D31" s="118"/>
      <c r="E31" s="116"/>
      <c r="F31" s="116"/>
      <c r="G31" s="116"/>
      <c r="H31" s="116"/>
      <c r="I31" s="116"/>
      <c r="J31" s="116"/>
      <c r="K31" s="116"/>
    </row>
    <row r="32" spans="1:11" ht="24" x14ac:dyDescent="0.2">
      <c r="A32" s="117"/>
      <c r="B32" s="210" t="s">
        <v>7047</v>
      </c>
      <c r="C32" s="129"/>
      <c r="D32" s="118"/>
      <c r="E32" s="116"/>
      <c r="F32" s="116"/>
      <c r="G32" s="116"/>
      <c r="H32" s="116"/>
      <c r="I32" s="116"/>
      <c r="J32" s="116"/>
      <c r="K32" s="116"/>
    </row>
    <row r="33" spans="1:11" x14ac:dyDescent="0.2">
      <c r="A33" s="117"/>
      <c r="B33" s="210" t="s">
        <v>7048</v>
      </c>
      <c r="C33" s="133"/>
      <c r="D33" s="118"/>
      <c r="E33" s="116"/>
      <c r="F33" s="116"/>
      <c r="G33" s="116"/>
      <c r="H33" s="116"/>
      <c r="I33" s="116"/>
      <c r="J33" s="116"/>
      <c r="K33" s="116"/>
    </row>
    <row r="34" spans="1:11" ht="24" x14ac:dyDescent="0.2">
      <c r="A34" s="117"/>
      <c r="B34" s="210" t="s">
        <v>7049</v>
      </c>
      <c r="C34" s="130"/>
      <c r="D34" s="118"/>
      <c r="E34" s="116"/>
      <c r="F34" s="116"/>
      <c r="G34" s="116"/>
      <c r="H34" s="116"/>
      <c r="I34" s="116"/>
      <c r="J34" s="116"/>
      <c r="K34" s="116"/>
    </row>
    <row r="35" spans="1:11" x14ac:dyDescent="0.2">
      <c r="A35" s="117"/>
      <c r="B35" s="122"/>
      <c r="C35" s="122"/>
      <c r="D35" s="118"/>
      <c r="E35" s="116"/>
      <c r="F35" s="116"/>
      <c r="G35" s="116"/>
      <c r="H35" s="116"/>
      <c r="I35" s="116"/>
      <c r="J35" s="116"/>
      <c r="K35" s="116"/>
    </row>
    <row r="36" spans="1:11" hidden="1" x14ac:dyDescent="0.2">
      <c r="A36" s="1"/>
      <c r="D36" s="2"/>
    </row>
  </sheetData>
  <sheetProtection password="D999" sheet="1" objects="1" scenarios="1"/>
  <customSheetViews>
    <customSheetView guid="{62C2D7BF-7EC5-4E57-B9AD-5B03B3884291}" showGridLines="0" fitToPage="1">
      <selection activeCell="F14" sqref="F14:J14"/>
      <pageMargins left="0.7" right="0.7" top="0.75" bottom="0.75" header="0.3" footer="0.3"/>
      <pageSetup paperSize="9" fitToHeight="0" orientation="landscape" horizontalDpi="1200" verticalDpi="1200" r:id="rId1"/>
    </customSheetView>
  </customSheetViews>
  <mergeCells count="25">
    <mergeCell ref="B4:D4"/>
    <mergeCell ref="B5:D5"/>
    <mergeCell ref="B8:C8"/>
    <mergeCell ref="B22:C22"/>
    <mergeCell ref="A2:K2"/>
    <mergeCell ref="E4:J4"/>
    <mergeCell ref="E5:J5"/>
    <mergeCell ref="F20:J20"/>
    <mergeCell ref="E22:J22"/>
    <mergeCell ref="E8:J8"/>
    <mergeCell ref="E16:J16"/>
    <mergeCell ref="F9:J9"/>
    <mergeCell ref="F10:J10"/>
    <mergeCell ref="F11:J11"/>
    <mergeCell ref="F14:J14"/>
    <mergeCell ref="F12:J12"/>
    <mergeCell ref="F28:J28"/>
    <mergeCell ref="F23:J23"/>
    <mergeCell ref="F24:J24"/>
    <mergeCell ref="F25:J25"/>
    <mergeCell ref="F13:J13"/>
    <mergeCell ref="F17:J17"/>
    <mergeCell ref="F18:J18"/>
    <mergeCell ref="F19:J19"/>
    <mergeCell ref="E27:J27"/>
  </mergeCells>
  <dataValidations count="4">
    <dataValidation type="list" allowBlank="1" showInputMessage="1" showErrorMessage="1" sqref="F23:J25 F19:J20 F17:J17 C23">
      <formula1>"Yes,No"</formula1>
    </dataValidation>
    <dataValidation type="whole" allowBlank="1" showInputMessage="1" showErrorMessage="1" sqref="F28:J28">
      <formula1>0</formula1>
      <formula2>999</formula2>
    </dataValidation>
    <dataValidation type="list" allowBlank="1" showInputMessage="1" showErrorMessage="1" sqref="C29">
      <formula1>"Mr,Mrs.,Miss,Dr."</formula1>
    </dataValidation>
    <dataValidation type="list" allowBlank="1" showInputMessage="1" showErrorMessage="1" sqref="F9:J9">
      <formula1>"Mr.,Miss,Mrs.,Dr."</formula1>
    </dataValidation>
  </dataValidations>
  <pageMargins left="0.7" right="0.7" top="0.75" bottom="0.75" header="0.3" footer="0.3"/>
  <pageSetup paperSize="9" fitToHeight="0" orientation="landscape" horizontalDpi="1200" verticalDpi="120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Lists!$J$2:$J$13</xm:f>
          </x14:formula1>
          <xm:sqref>C20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S384"/>
  <sheetViews>
    <sheetView showGridLines="0" zoomScaleNormal="100" workbookViewId="0">
      <selection activeCell="CN19" sqref="CN19"/>
    </sheetView>
  </sheetViews>
  <sheetFormatPr defaultColWidth="0" defaultRowHeight="14.25" zeroHeight="1" x14ac:dyDescent="0.2"/>
  <cols>
    <col min="1" max="1" width="2.625" style="56" customWidth="1"/>
    <col min="2" max="2" width="10.5" style="56" bestFit="1" customWidth="1"/>
    <col min="3" max="3" width="16.25" style="83" hidden="1" customWidth="1"/>
    <col min="4" max="4" width="9" style="83" hidden="1" customWidth="1"/>
    <col min="5" max="7" width="6.875" style="83" hidden="1" customWidth="1"/>
    <col min="8" max="8" width="4.75" style="83" hidden="1" customWidth="1"/>
    <col min="9" max="9" width="6.5" style="83" hidden="1" customWidth="1"/>
    <col min="10" max="10" width="7" style="83" hidden="1" customWidth="1"/>
    <col min="11" max="11" width="6.375" style="83" hidden="1" customWidth="1"/>
    <col min="12" max="12" width="7.375" style="83" hidden="1" customWidth="1"/>
    <col min="13" max="13" width="6.5" style="83" hidden="1" customWidth="1"/>
    <col min="14" max="15" width="7.375" style="83" hidden="1" customWidth="1"/>
    <col min="16" max="16" width="7.125" style="83" hidden="1" customWidth="1"/>
    <col min="17" max="17" width="7.375" style="83" hidden="1" customWidth="1"/>
    <col min="18" max="20" width="5" style="83" hidden="1" customWidth="1"/>
    <col min="21" max="21" width="7.375" style="83" hidden="1" customWidth="1"/>
    <col min="22" max="22" width="5" style="83" hidden="1" customWidth="1"/>
    <col min="23" max="24" width="5.5" style="83" hidden="1" customWidth="1"/>
    <col min="25" max="25" width="5.25" style="83" hidden="1" customWidth="1"/>
    <col min="26" max="26" width="5.125" style="83" hidden="1" customWidth="1"/>
    <col min="27" max="27" width="6.5" style="83" hidden="1" customWidth="1"/>
    <col min="28" max="28" width="4.375" style="83" hidden="1" customWidth="1"/>
    <col min="29" max="29" width="7.375" style="83" hidden="1" customWidth="1"/>
    <col min="30" max="31" width="4.375" style="83" hidden="1" customWidth="1"/>
    <col min="32" max="32" width="9.875" style="83" hidden="1" customWidth="1"/>
    <col min="33" max="33" width="10.75" style="83" hidden="1" customWidth="1"/>
    <col min="34" max="34" width="13.5" style="83" hidden="1" customWidth="1"/>
    <col min="35" max="35" width="9.875" style="83" hidden="1" customWidth="1"/>
    <col min="36" max="36" width="10.625" style="83" hidden="1" customWidth="1"/>
    <col min="37" max="38" width="5.5" style="83" hidden="1" customWidth="1"/>
    <col min="39" max="39" width="4.75" style="83" hidden="1" customWidth="1"/>
    <col min="40" max="40" width="11.25" style="83" hidden="1" customWidth="1"/>
    <col min="41" max="41" width="11.125" style="83" hidden="1" customWidth="1"/>
    <col min="42" max="42" width="4.75" style="83" hidden="1" customWidth="1"/>
    <col min="43" max="44" width="6.375" style="83" hidden="1" customWidth="1"/>
    <col min="45" max="45" width="7.75" style="83" hidden="1" customWidth="1"/>
    <col min="46" max="46" width="13" style="83" hidden="1" customWidth="1"/>
    <col min="47" max="47" width="6.875" style="83" hidden="1" customWidth="1"/>
    <col min="48" max="48" width="10.5" style="83" hidden="1" customWidth="1"/>
    <col min="49" max="49" width="6.875" style="83" hidden="1" customWidth="1"/>
    <col min="50" max="50" width="7.25" style="83" hidden="1" customWidth="1"/>
    <col min="51" max="52" width="6.875" style="83" hidden="1" customWidth="1"/>
    <col min="53" max="53" width="11.25" style="83" hidden="1" customWidth="1"/>
    <col min="54" max="54" width="6.375" style="83" hidden="1" customWidth="1"/>
    <col min="55" max="55" width="5.375" style="83" hidden="1" customWidth="1"/>
    <col min="56" max="56" width="12.375" style="83" hidden="1" customWidth="1"/>
    <col min="57" max="57" width="8.25" style="83" hidden="1" customWidth="1"/>
    <col min="58" max="58" width="12.5" style="83" hidden="1" customWidth="1"/>
    <col min="59" max="59" width="9.625" style="83" hidden="1" customWidth="1"/>
    <col min="60" max="60" width="13.375" style="83" bestFit="1" customWidth="1"/>
    <col min="61" max="61" width="25.5" style="83" customWidth="1"/>
    <col min="62" max="62" width="16.875" style="83" customWidth="1"/>
    <col min="63" max="63" width="23.875" style="83" customWidth="1"/>
    <col min="64" max="64" width="44.25" style="83" customWidth="1"/>
    <col min="65" max="65" width="28.375" style="83" customWidth="1"/>
    <col min="66" max="66" width="11" style="83" customWidth="1"/>
    <col min="67" max="67" width="13.875" style="83" hidden="1" customWidth="1"/>
    <col min="68" max="68" width="12.375" style="83" hidden="1" customWidth="1"/>
    <col min="69" max="70" width="8.5" style="83" hidden="1" customWidth="1"/>
    <col min="71" max="71" width="55.375" style="83" hidden="1" customWidth="1"/>
    <col min="72" max="72" width="13.625" style="83" hidden="1" customWidth="1"/>
    <col min="73" max="73" width="8.5" style="83" hidden="1" customWidth="1"/>
    <col min="74" max="74" width="49" style="83" hidden="1" customWidth="1"/>
    <col min="75" max="75" width="11.375" style="83" customWidth="1"/>
    <col min="76" max="76" width="19.375" style="83" customWidth="1"/>
    <col min="77" max="77" width="11.375" style="83" customWidth="1"/>
    <col min="78" max="78" width="12.375" style="83" customWidth="1"/>
    <col min="79" max="79" width="23.125" style="83" customWidth="1"/>
    <col min="80" max="80" width="11.375" style="83" customWidth="1"/>
    <col min="81" max="81" width="25" style="83" customWidth="1"/>
    <col min="82" max="82" width="9.75" style="83" customWidth="1"/>
    <col min="83" max="83" width="24.5" style="83" customWidth="1"/>
    <col min="84" max="84" width="10.625" style="83" customWidth="1"/>
    <col min="85" max="85" width="10.25" style="83" customWidth="1"/>
    <col min="86" max="86" width="12.75" style="83" customWidth="1"/>
    <col min="87" max="87" width="12.5" style="83" customWidth="1"/>
    <col min="88" max="88" width="9.75" style="83" customWidth="1"/>
    <col min="89" max="89" width="9.125" style="83" customWidth="1"/>
    <col min="90" max="90" width="13.875" style="83" customWidth="1"/>
    <col min="91" max="91" width="24.875" style="83" customWidth="1"/>
    <col min="92" max="92" width="18.625" style="83" customWidth="1"/>
    <col min="93" max="93" width="10.5" style="83" bestFit="1" customWidth="1"/>
    <col min="94" max="94" width="16.5" style="83" customWidth="1"/>
    <col min="95" max="95" width="11" style="83" customWidth="1"/>
    <col min="96" max="96" width="34.75" style="83" customWidth="1"/>
    <col min="97" max="97" width="13.125" style="83" customWidth="1"/>
    <col min="98" max="98" width="62" style="83" customWidth="1"/>
    <col min="99" max="99" width="67" style="83" customWidth="1"/>
    <col min="100" max="100" width="79.75" style="83" customWidth="1"/>
    <col min="101" max="101" width="73.25" style="83" customWidth="1"/>
    <col min="102" max="102" width="76.5" style="83" customWidth="1"/>
    <col min="103" max="103" width="48.625" style="83" customWidth="1"/>
    <col min="104" max="104" width="12.5" style="83" customWidth="1"/>
    <col min="105" max="105" width="10.375" style="83" customWidth="1"/>
    <col min="106" max="106" width="10.875" style="83" customWidth="1"/>
    <col min="107" max="107" width="61.875" style="83" customWidth="1"/>
    <col min="108" max="108" width="56.375" style="83" customWidth="1"/>
    <col min="109" max="109" width="56.875" style="83" customWidth="1"/>
    <col min="110" max="110" width="61.25" style="83" customWidth="1"/>
    <col min="111" max="111" width="65.5" style="83" customWidth="1"/>
    <col min="112" max="112" width="11.375" style="83" customWidth="1"/>
    <col min="113" max="113" width="25.25" style="83" customWidth="1"/>
    <col min="114" max="114" width="19.375" style="83" customWidth="1"/>
    <col min="115" max="115" width="16.75" style="83" customWidth="1"/>
    <col min="116" max="116" width="18.875" style="83" customWidth="1"/>
    <col min="117" max="117" width="20" style="83" customWidth="1"/>
    <col min="118" max="118" width="18.75" style="83" customWidth="1"/>
    <col min="119" max="119" width="18.25" style="83" customWidth="1"/>
    <col min="120" max="120" width="19.875" style="83" customWidth="1"/>
    <col min="121" max="121" width="15.875" style="83" customWidth="1"/>
    <col min="122" max="122" width="18.875" style="83" customWidth="1"/>
    <col min="123" max="123" width="16" style="83" customWidth="1"/>
    <col min="124" max="124" width="18" style="83" customWidth="1"/>
    <col min="125" max="125" width="16.125" style="83" customWidth="1"/>
    <col min="126" max="126" width="17.125" style="83" customWidth="1"/>
    <col min="127" max="127" width="15.25" style="83" customWidth="1"/>
    <col min="128" max="128" width="19" style="83" customWidth="1"/>
    <col min="129" max="129" width="18" style="83" customWidth="1"/>
    <col min="130" max="130" width="15.625" style="83" customWidth="1"/>
    <col min="131" max="131" width="13.875" style="83" customWidth="1"/>
    <col min="132" max="132" width="15.5" style="83" customWidth="1"/>
    <col min="133" max="133" width="15.625" style="83" customWidth="1"/>
    <col min="134" max="134" width="15.25" style="83" customWidth="1"/>
    <col min="135" max="135" width="20.5" style="83" customWidth="1"/>
    <col min="136" max="136" width="21.5" style="83" customWidth="1"/>
    <col min="137" max="137" width="21.5" style="83" hidden="1" customWidth="1"/>
    <col min="138" max="138" width="27.125" style="83" customWidth="1"/>
    <col min="139" max="139" width="22.125" style="83" hidden="1" customWidth="1"/>
    <col min="140" max="140" width="38.5" style="83" customWidth="1"/>
    <col min="141" max="142" width="38.5" style="83" hidden="1" customWidth="1"/>
    <col min="143" max="143" width="17.125" style="83" customWidth="1"/>
    <col min="144" max="149" width="17.125" style="83" hidden="1" customWidth="1"/>
    <col min="150" max="16384" width="9" style="56" hidden="1"/>
  </cols>
  <sheetData>
    <row r="1" spans="1:149" s="135" customFormat="1" ht="23.25" x14ac:dyDescent="0.35"/>
    <row r="2" spans="1:149" s="135" customFormat="1" ht="21" customHeight="1" x14ac:dyDescent="0.35">
      <c r="B2" s="223" t="str">
        <f>+'Part A - Submitter Details'!E4&amp;" DATI SUL VINO - Pagina B"</f>
        <v>Good Luck &lt;Start Filling in Here&gt; DATI SUL VINO - Pagina B</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136"/>
      <c r="EO2" s="136"/>
      <c r="EP2" s="136"/>
      <c r="EQ2" s="136"/>
      <c r="ER2" s="136"/>
      <c r="ES2" s="136"/>
    </row>
    <row r="3" spans="1:149" ht="9" customHeight="1" x14ac:dyDescent="0.2">
      <c r="B3" s="57"/>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row>
    <row r="4" spans="1:149" ht="27.75" customHeight="1" x14ac:dyDescent="0.2">
      <c r="A4" s="58"/>
      <c r="B4" s="59"/>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60"/>
      <c r="EO4" s="60"/>
      <c r="EP4" s="60"/>
      <c r="EQ4" s="60"/>
      <c r="ER4" s="60"/>
      <c r="ES4" s="60"/>
    </row>
    <row r="5" spans="1:149" x14ac:dyDescent="0.2">
      <c r="A5" s="61"/>
      <c r="B5" s="62"/>
      <c r="C5" s="93" t="s">
        <v>4</v>
      </c>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5"/>
      <c r="AN5" s="94"/>
      <c r="AO5" s="94"/>
      <c r="AP5" s="94"/>
      <c r="AQ5" s="94"/>
      <c r="AR5" s="94"/>
      <c r="AS5" s="94"/>
      <c r="AT5" s="94"/>
      <c r="AU5" s="94"/>
      <c r="AV5" s="94"/>
      <c r="AW5" s="94"/>
      <c r="AX5" s="94"/>
      <c r="AY5" s="94"/>
      <c r="AZ5" s="94"/>
      <c r="BA5" s="94"/>
      <c r="BB5" s="94"/>
      <c r="BC5" s="94"/>
      <c r="BD5" s="94"/>
      <c r="BE5" s="94"/>
      <c r="BF5" s="94"/>
      <c r="BG5" s="94"/>
      <c r="BH5" s="224" t="s">
        <v>7064</v>
      </c>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5" t="s">
        <v>7141</v>
      </c>
      <c r="CR5" s="225"/>
      <c r="CS5" s="225"/>
      <c r="CT5" s="225"/>
      <c r="CU5" s="225"/>
      <c r="CV5" s="225"/>
      <c r="CW5" s="225"/>
      <c r="CX5" s="225"/>
      <c r="CY5" s="226" t="s">
        <v>7140</v>
      </c>
      <c r="CZ5" s="226"/>
      <c r="DA5" s="227" t="s">
        <v>7139</v>
      </c>
      <c r="DB5" s="227"/>
      <c r="DC5" s="227"/>
      <c r="DD5" s="227"/>
      <c r="DE5" s="227"/>
      <c r="DF5" s="227"/>
      <c r="DG5" s="227"/>
      <c r="DH5" s="228" t="s">
        <v>7138</v>
      </c>
      <c r="DI5" s="228"/>
      <c r="DJ5" s="228"/>
      <c r="DK5" s="228"/>
      <c r="DL5" s="228"/>
      <c r="DM5" s="228"/>
      <c r="DN5" s="228"/>
      <c r="DO5" s="228"/>
      <c r="DP5" s="228"/>
      <c r="DQ5" s="228"/>
      <c r="DR5" s="228"/>
      <c r="DS5" s="228"/>
      <c r="DT5" s="228"/>
      <c r="DU5" s="228"/>
      <c r="DV5" s="228"/>
      <c r="DW5" s="228"/>
      <c r="DX5" s="228"/>
      <c r="DY5" s="228"/>
      <c r="DZ5" s="228"/>
      <c r="EA5" s="228"/>
      <c r="EB5" s="228"/>
      <c r="EC5" s="228"/>
      <c r="ED5" s="228"/>
      <c r="EE5" s="228"/>
      <c r="EF5" s="228"/>
      <c r="EG5" s="96"/>
      <c r="EH5" s="229" t="s">
        <v>7137</v>
      </c>
      <c r="EI5" s="229"/>
      <c r="EJ5" s="229"/>
      <c r="EK5" s="229"/>
      <c r="EL5" s="229"/>
      <c r="EM5" s="229"/>
      <c r="EN5" s="201"/>
      <c r="EO5" s="180"/>
      <c r="EP5" s="180"/>
      <c r="EQ5" s="180"/>
      <c r="ER5" s="180"/>
      <c r="ES5" s="180"/>
    </row>
    <row r="6" spans="1:149" hidden="1" x14ac:dyDescent="0.2">
      <c r="A6" s="61"/>
      <c r="B6" s="62"/>
      <c r="C6" s="97" t="s">
        <v>3773</v>
      </c>
      <c r="D6" s="97" t="s">
        <v>3774</v>
      </c>
      <c r="E6" s="97" t="s">
        <v>3775</v>
      </c>
      <c r="F6" s="97" t="s">
        <v>3776</v>
      </c>
      <c r="G6" s="97" t="s">
        <v>3777</v>
      </c>
      <c r="H6" s="97" t="s">
        <v>3778</v>
      </c>
      <c r="I6" s="97" t="s">
        <v>3779</v>
      </c>
      <c r="J6" s="97" t="s">
        <v>3780</v>
      </c>
      <c r="K6" s="97" t="s">
        <v>3781</v>
      </c>
      <c r="L6" s="97" t="s">
        <v>3782</v>
      </c>
      <c r="M6" s="97" t="s">
        <v>3783</v>
      </c>
      <c r="N6" s="97" t="s">
        <v>3784</v>
      </c>
      <c r="O6" s="97" t="s">
        <v>3785</v>
      </c>
      <c r="P6" s="97" t="s">
        <v>3786</v>
      </c>
      <c r="Q6" s="97" t="s">
        <v>3787</v>
      </c>
      <c r="R6" s="97" t="s">
        <v>3788</v>
      </c>
      <c r="S6" s="97" t="s">
        <v>3789</v>
      </c>
      <c r="T6" s="97" t="s">
        <v>3790</v>
      </c>
      <c r="U6" s="97" t="s">
        <v>3791</v>
      </c>
      <c r="V6" s="97" t="s">
        <v>3792</v>
      </c>
      <c r="W6" s="97" t="s">
        <v>3793</v>
      </c>
      <c r="X6" s="97" t="s">
        <v>3794</v>
      </c>
      <c r="Y6" s="97" t="s">
        <v>3795</v>
      </c>
      <c r="Z6" s="97" t="s">
        <v>3796</v>
      </c>
      <c r="AA6" s="97" t="s">
        <v>3797</v>
      </c>
      <c r="AB6" s="97" t="s">
        <v>3798</v>
      </c>
      <c r="AC6" s="97" t="s">
        <v>3799</v>
      </c>
      <c r="AD6" s="97" t="s">
        <v>3800</v>
      </c>
      <c r="AE6" s="97" t="s">
        <v>3801</v>
      </c>
      <c r="AF6" s="97" t="s">
        <v>3802</v>
      </c>
      <c r="AG6" s="97" t="s">
        <v>3803</v>
      </c>
      <c r="AH6" s="97" t="s">
        <v>3804</v>
      </c>
      <c r="AI6" s="97" t="s">
        <v>3805</v>
      </c>
      <c r="AJ6" s="97" t="s">
        <v>3806</v>
      </c>
      <c r="AK6" s="97" t="s">
        <v>3807</v>
      </c>
      <c r="AL6" s="97" t="s">
        <v>3808</v>
      </c>
      <c r="AM6" s="97" t="s">
        <v>3809</v>
      </c>
      <c r="AN6" s="97" t="s">
        <v>3810</v>
      </c>
      <c r="AO6" s="97" t="s">
        <v>3811</v>
      </c>
      <c r="AP6" s="97" t="s">
        <v>3812</v>
      </c>
      <c r="AQ6" s="97" t="s">
        <v>3813</v>
      </c>
      <c r="AR6" s="97" t="s">
        <v>3814</v>
      </c>
      <c r="AS6" s="97" t="s">
        <v>3815</v>
      </c>
      <c r="AT6" s="97" t="s">
        <v>3816</v>
      </c>
      <c r="AU6" s="97" t="s">
        <v>3817</v>
      </c>
      <c r="AV6" s="97" t="s">
        <v>3818</v>
      </c>
      <c r="AW6" s="97" t="s">
        <v>3819</v>
      </c>
      <c r="AX6" s="97" t="s">
        <v>3820</v>
      </c>
      <c r="AY6" s="97" t="s">
        <v>3821</v>
      </c>
      <c r="AZ6" s="97" t="s">
        <v>3822</v>
      </c>
      <c r="BA6" s="97" t="s">
        <v>3823</v>
      </c>
      <c r="BB6" s="97" t="s">
        <v>3824</v>
      </c>
      <c r="BC6" s="97" t="s">
        <v>3825</v>
      </c>
      <c r="BD6" s="97" t="s">
        <v>3826</v>
      </c>
      <c r="BE6" s="97" t="s">
        <v>3827</v>
      </c>
      <c r="BF6" s="97" t="s">
        <v>3828</v>
      </c>
      <c r="BG6" s="97" t="s">
        <v>3829</v>
      </c>
      <c r="BH6" s="97" t="s">
        <v>6944</v>
      </c>
      <c r="BI6" s="97" t="s">
        <v>6945</v>
      </c>
      <c r="BJ6" s="97" t="s">
        <v>3830</v>
      </c>
      <c r="BK6" s="97" t="s">
        <v>3831</v>
      </c>
      <c r="BL6" s="97" t="s">
        <v>3832</v>
      </c>
      <c r="BM6" s="97" t="s">
        <v>3833</v>
      </c>
      <c r="BN6" s="97" t="s">
        <v>3834</v>
      </c>
      <c r="BO6" s="97" t="s">
        <v>3835</v>
      </c>
      <c r="BP6" s="97" t="s">
        <v>3836</v>
      </c>
      <c r="BQ6" s="97" t="s">
        <v>3837</v>
      </c>
      <c r="BR6" s="97" t="s">
        <v>3838</v>
      </c>
      <c r="BS6" s="97" t="s">
        <v>3839</v>
      </c>
      <c r="BT6" s="97" t="s">
        <v>3840</v>
      </c>
      <c r="BU6" s="97" t="s">
        <v>3841</v>
      </c>
      <c r="BV6" s="97" t="s">
        <v>3842</v>
      </c>
      <c r="BW6" s="97" t="s">
        <v>6631</v>
      </c>
      <c r="BX6" s="97" t="s">
        <v>6632</v>
      </c>
      <c r="BY6" s="97" t="s">
        <v>6633</v>
      </c>
      <c r="BZ6" s="97" t="s">
        <v>6634</v>
      </c>
      <c r="CA6" s="97" t="s">
        <v>6635</v>
      </c>
      <c r="CB6" s="97" t="s">
        <v>6636</v>
      </c>
      <c r="CC6" s="97" t="s">
        <v>6637</v>
      </c>
      <c r="CD6" s="97" t="s">
        <v>6638</v>
      </c>
      <c r="CE6" s="97" t="s">
        <v>6639</v>
      </c>
      <c r="CF6" s="97" t="s">
        <v>6640</v>
      </c>
      <c r="CG6" s="97" t="s">
        <v>6641</v>
      </c>
      <c r="CH6" s="97" t="s">
        <v>6642</v>
      </c>
      <c r="CI6" s="97" t="s">
        <v>6643</v>
      </c>
      <c r="CJ6" s="97" t="s">
        <v>6644</v>
      </c>
      <c r="CK6" s="97" t="s">
        <v>6645</v>
      </c>
      <c r="CL6" s="97" t="s">
        <v>6646</v>
      </c>
      <c r="CM6" s="97" t="s">
        <v>6647</v>
      </c>
      <c r="CN6" s="97" t="s">
        <v>6648</v>
      </c>
      <c r="CO6" s="97" t="s">
        <v>6649</v>
      </c>
      <c r="CP6" s="97" t="s">
        <v>6650</v>
      </c>
      <c r="CQ6" s="97" t="s">
        <v>6651</v>
      </c>
      <c r="CR6" s="97" t="s">
        <v>6652</v>
      </c>
      <c r="CS6" s="97" t="s">
        <v>6653</v>
      </c>
      <c r="CT6" s="97" t="s">
        <v>6654</v>
      </c>
      <c r="CU6" s="97" t="s">
        <v>6655</v>
      </c>
      <c r="CV6" s="97" t="s">
        <v>6656</v>
      </c>
      <c r="CW6" s="97" t="s">
        <v>6657</v>
      </c>
      <c r="CX6" s="97" t="s">
        <v>6658</v>
      </c>
      <c r="CY6" s="97" t="s">
        <v>6659</v>
      </c>
      <c r="CZ6" s="97" t="s">
        <v>6660</v>
      </c>
      <c r="DA6" s="97" t="s">
        <v>6661</v>
      </c>
      <c r="DB6" s="97" t="s">
        <v>6662</v>
      </c>
      <c r="DC6" s="97" t="s">
        <v>6663</v>
      </c>
      <c r="DD6" s="97" t="s">
        <v>6664</v>
      </c>
      <c r="DE6" s="97" t="s">
        <v>6665</v>
      </c>
      <c r="DF6" s="97" t="s">
        <v>6666</v>
      </c>
      <c r="DG6" s="97" t="s">
        <v>6667</v>
      </c>
      <c r="DH6" s="97" t="s">
        <v>6680</v>
      </c>
      <c r="DI6" s="97" t="s">
        <v>6681</v>
      </c>
      <c r="DJ6" s="97" t="s">
        <v>6682</v>
      </c>
      <c r="DK6" s="97" t="s">
        <v>6683</v>
      </c>
      <c r="DL6" s="97" t="s">
        <v>6684</v>
      </c>
      <c r="DM6" s="97" t="s">
        <v>6685</v>
      </c>
      <c r="DN6" s="97" t="s">
        <v>6686</v>
      </c>
      <c r="DO6" s="97" t="s">
        <v>6687</v>
      </c>
      <c r="DP6" s="97" t="s">
        <v>6688</v>
      </c>
      <c r="DQ6" s="97" t="s">
        <v>6689</v>
      </c>
      <c r="DR6" s="97" t="s">
        <v>6690</v>
      </c>
      <c r="DS6" s="97" t="s">
        <v>6691</v>
      </c>
      <c r="DT6" s="97" t="s">
        <v>6692</v>
      </c>
      <c r="DU6" s="97" t="s">
        <v>6693</v>
      </c>
      <c r="DV6" s="97" t="s">
        <v>6694</v>
      </c>
      <c r="DW6" s="97" t="s">
        <v>6695</v>
      </c>
      <c r="DX6" s="97" t="s">
        <v>6696</v>
      </c>
      <c r="DY6" s="97" t="s">
        <v>6709</v>
      </c>
      <c r="DZ6" s="97" t="s">
        <v>6710</v>
      </c>
      <c r="EA6" s="97" t="s">
        <v>6711</v>
      </c>
      <c r="EB6" s="97" t="s">
        <v>6712</v>
      </c>
      <c r="EC6" s="97" t="s">
        <v>6713</v>
      </c>
      <c r="ED6" s="97" t="s">
        <v>6714</v>
      </c>
      <c r="EE6" s="97" t="s">
        <v>6715</v>
      </c>
      <c r="EF6" s="97" t="s">
        <v>6716</v>
      </c>
      <c r="EG6" s="97" t="s">
        <v>6717</v>
      </c>
      <c r="EH6" s="97" t="s">
        <v>6718</v>
      </c>
      <c r="EI6" s="97"/>
      <c r="EJ6" s="97" t="s">
        <v>6719</v>
      </c>
      <c r="EK6" s="97"/>
      <c r="EL6" s="97"/>
      <c r="EM6" s="97" t="s">
        <v>6720</v>
      </c>
      <c r="EN6" s="199"/>
      <c r="EO6" s="197" t="s">
        <v>6721</v>
      </c>
      <c r="EP6" s="97" t="s">
        <v>6722</v>
      </c>
      <c r="EQ6" s="97" t="s">
        <v>6946</v>
      </c>
      <c r="ER6" s="97" t="s">
        <v>6947</v>
      </c>
      <c r="ES6" s="97" t="s">
        <v>6948</v>
      </c>
    </row>
    <row r="7" spans="1:149" ht="14.25" customHeight="1" x14ac:dyDescent="0.2">
      <c r="A7" s="61"/>
      <c r="B7" s="62"/>
      <c r="C7" s="232"/>
      <c r="D7" s="232"/>
      <c r="E7" s="232"/>
      <c r="F7" s="232"/>
      <c r="G7" s="232"/>
      <c r="H7" s="232"/>
      <c r="I7" s="232"/>
      <c r="J7" s="232"/>
      <c r="K7" s="232"/>
      <c r="L7" s="232"/>
      <c r="M7" s="232"/>
      <c r="N7" s="232"/>
      <c r="O7" s="232"/>
      <c r="P7" s="232"/>
      <c r="Q7" s="232"/>
      <c r="R7" s="232"/>
      <c r="S7" s="232"/>
      <c r="T7" s="232"/>
      <c r="U7" s="232"/>
      <c r="V7" s="232"/>
      <c r="W7" s="232"/>
      <c r="X7" s="232"/>
      <c r="Y7" s="232"/>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4"/>
      <c r="EL7" s="234"/>
      <c r="EM7" s="234"/>
      <c r="EN7" s="202"/>
      <c r="EO7" s="179"/>
      <c r="EP7" s="179"/>
      <c r="EQ7" s="179"/>
      <c r="ER7" s="179"/>
      <c r="ES7" s="179"/>
    </row>
    <row r="8" spans="1:149" ht="81.75" x14ac:dyDescent="0.2">
      <c r="A8" s="61"/>
      <c r="B8" s="137" t="s">
        <v>7065</v>
      </c>
      <c r="C8" s="84" t="s">
        <v>6</v>
      </c>
      <c r="D8" s="84" t="s">
        <v>3</v>
      </c>
      <c r="E8" s="84" t="s">
        <v>7</v>
      </c>
      <c r="F8" s="84" t="s">
        <v>8</v>
      </c>
      <c r="G8" s="84" t="s">
        <v>9</v>
      </c>
      <c r="H8" s="85" t="s">
        <v>0</v>
      </c>
      <c r="I8" s="84" t="s">
        <v>10</v>
      </c>
      <c r="J8" s="84" t="s">
        <v>11</v>
      </c>
      <c r="K8" s="85" t="s">
        <v>1</v>
      </c>
      <c r="L8" s="84" t="s">
        <v>12</v>
      </c>
      <c r="M8" s="85" t="s">
        <v>2</v>
      </c>
      <c r="N8" s="84" t="s">
        <v>13</v>
      </c>
      <c r="O8" s="84" t="s">
        <v>14</v>
      </c>
      <c r="P8" s="85" t="s">
        <v>15</v>
      </c>
      <c r="Q8" s="84" t="s">
        <v>16</v>
      </c>
      <c r="R8" s="84" t="s">
        <v>17</v>
      </c>
      <c r="S8" s="84" t="s">
        <v>18</v>
      </c>
      <c r="T8" s="84" t="s">
        <v>19</v>
      </c>
      <c r="U8" s="84" t="s">
        <v>20</v>
      </c>
      <c r="V8" s="84" t="s">
        <v>21</v>
      </c>
      <c r="W8" s="84" t="s">
        <v>22</v>
      </c>
      <c r="X8" s="84" t="s">
        <v>23</v>
      </c>
      <c r="Y8" s="84" t="s">
        <v>24</v>
      </c>
      <c r="Z8" s="84" t="s">
        <v>25</v>
      </c>
      <c r="AA8" s="84" t="s">
        <v>26</v>
      </c>
      <c r="AB8" s="84" t="s">
        <v>27</v>
      </c>
      <c r="AC8" s="84" t="s">
        <v>28</v>
      </c>
      <c r="AD8" s="84" t="s">
        <v>29</v>
      </c>
      <c r="AE8" s="84" t="s">
        <v>30</v>
      </c>
      <c r="AF8" s="84" t="s">
        <v>31</v>
      </c>
      <c r="AG8" s="84" t="s">
        <v>32</v>
      </c>
      <c r="AH8" s="84" t="s">
        <v>36</v>
      </c>
      <c r="AI8" s="84" t="s">
        <v>37</v>
      </c>
      <c r="AJ8" s="84" t="s">
        <v>38</v>
      </c>
      <c r="AK8" s="84" t="s">
        <v>33</v>
      </c>
      <c r="AL8" s="84" t="s">
        <v>34</v>
      </c>
      <c r="AM8" s="86" t="s">
        <v>35</v>
      </c>
      <c r="AN8" s="98" t="s">
        <v>6668</v>
      </c>
      <c r="AO8" s="98" t="s">
        <v>6697</v>
      </c>
      <c r="AP8" s="98" t="s">
        <v>6698</v>
      </c>
      <c r="AQ8" s="98" t="s">
        <v>6699</v>
      </c>
      <c r="AR8" s="98" t="s">
        <v>6700</v>
      </c>
      <c r="AS8" s="98" t="s">
        <v>6701</v>
      </c>
      <c r="AT8" s="98" t="s">
        <v>6702</v>
      </c>
      <c r="AU8" s="86" t="s">
        <v>6669</v>
      </c>
      <c r="AV8" s="86" t="s">
        <v>6670</v>
      </c>
      <c r="AW8" s="99" t="s">
        <v>6671</v>
      </c>
      <c r="AX8" s="86" t="s">
        <v>6950</v>
      </c>
      <c r="AY8" s="99" t="s">
        <v>6672</v>
      </c>
      <c r="AZ8" s="99" t="s">
        <v>6673</v>
      </c>
      <c r="BA8" s="99" t="s">
        <v>6674</v>
      </c>
      <c r="BB8" s="99" t="s">
        <v>6675</v>
      </c>
      <c r="BC8" s="99" t="s">
        <v>6676</v>
      </c>
      <c r="BD8" s="100" t="s">
        <v>6678</v>
      </c>
      <c r="BE8" s="101" t="s">
        <v>6677</v>
      </c>
      <c r="BF8" s="100" t="s">
        <v>6951</v>
      </c>
      <c r="BG8" s="101" t="s">
        <v>6679</v>
      </c>
      <c r="BH8" s="84" t="s">
        <v>7066</v>
      </c>
      <c r="BI8" s="142" t="s">
        <v>7067</v>
      </c>
      <c r="BJ8" s="142" t="s">
        <v>7068</v>
      </c>
      <c r="BK8" s="142" t="s">
        <v>7069</v>
      </c>
      <c r="BL8" s="142" t="s">
        <v>7070</v>
      </c>
      <c r="BM8" s="142" t="s">
        <v>7071</v>
      </c>
      <c r="BN8" s="142" t="s">
        <v>7072</v>
      </c>
      <c r="BO8" s="143" t="s">
        <v>6952</v>
      </c>
      <c r="BP8" s="143" t="s">
        <v>6703</v>
      </c>
      <c r="BQ8" s="143" t="s">
        <v>6704</v>
      </c>
      <c r="BR8" s="143" t="s">
        <v>6705</v>
      </c>
      <c r="BS8" s="143" t="s">
        <v>6949</v>
      </c>
      <c r="BT8" s="143" t="s">
        <v>6706</v>
      </c>
      <c r="BU8" s="143" t="s">
        <v>6708</v>
      </c>
      <c r="BV8" s="143" t="s">
        <v>6707</v>
      </c>
      <c r="BW8" s="142" t="s">
        <v>7073</v>
      </c>
      <c r="BX8" s="142" t="s">
        <v>7074</v>
      </c>
      <c r="BY8" s="142" t="s">
        <v>7075</v>
      </c>
      <c r="BZ8" s="142" t="s">
        <v>7076</v>
      </c>
      <c r="CA8" s="142" t="s">
        <v>7077</v>
      </c>
      <c r="CB8" s="142" t="s">
        <v>7078</v>
      </c>
      <c r="CC8" s="142" t="s">
        <v>7079</v>
      </c>
      <c r="CD8" s="142" t="s">
        <v>7080</v>
      </c>
      <c r="CE8" s="142" t="s">
        <v>7081</v>
      </c>
      <c r="CF8" s="142" t="s">
        <v>7082</v>
      </c>
      <c r="CG8" s="142" t="s">
        <v>7083</v>
      </c>
      <c r="CH8" s="142" t="s">
        <v>7084</v>
      </c>
      <c r="CI8" s="142" t="s">
        <v>7085</v>
      </c>
      <c r="CJ8" s="142" t="s">
        <v>7086</v>
      </c>
      <c r="CK8" s="142" t="s">
        <v>7087</v>
      </c>
      <c r="CL8" s="142" t="s">
        <v>7088</v>
      </c>
      <c r="CM8" s="142" t="s">
        <v>7089</v>
      </c>
      <c r="CN8" s="142" t="s">
        <v>7090</v>
      </c>
      <c r="CO8" s="142" t="s">
        <v>7091</v>
      </c>
      <c r="CP8" s="142" t="s">
        <v>7092</v>
      </c>
      <c r="CQ8" s="144" t="s">
        <v>7093</v>
      </c>
      <c r="CR8" s="144" t="s">
        <v>7094</v>
      </c>
      <c r="CS8" s="144" t="s">
        <v>7095</v>
      </c>
      <c r="CT8" s="144" t="s">
        <v>7096</v>
      </c>
      <c r="CU8" s="144" t="s">
        <v>7097</v>
      </c>
      <c r="CV8" s="144" t="s">
        <v>7098</v>
      </c>
      <c r="CW8" s="144" t="s">
        <v>7099</v>
      </c>
      <c r="CX8" s="144" t="s">
        <v>7100</v>
      </c>
      <c r="CY8" s="102" t="s">
        <v>7101</v>
      </c>
      <c r="CZ8" s="145" t="s">
        <v>7102</v>
      </c>
      <c r="DA8" s="146" t="s">
        <v>7103</v>
      </c>
      <c r="DB8" s="146" t="s">
        <v>7104</v>
      </c>
      <c r="DC8" s="146" t="s">
        <v>7105</v>
      </c>
      <c r="DD8" s="146" t="s">
        <v>7106</v>
      </c>
      <c r="DE8" s="146" t="s">
        <v>7107</v>
      </c>
      <c r="DF8" s="146" t="s">
        <v>7108</v>
      </c>
      <c r="DG8" s="146" t="s">
        <v>7109</v>
      </c>
      <c r="DH8" s="144" t="s">
        <v>7110</v>
      </c>
      <c r="DI8" s="144" t="s">
        <v>7111</v>
      </c>
      <c r="DJ8" s="144" t="s">
        <v>7112</v>
      </c>
      <c r="DK8" s="144" t="s">
        <v>7113</v>
      </c>
      <c r="DL8" s="144" t="s">
        <v>7114</v>
      </c>
      <c r="DM8" s="144" t="s">
        <v>7115</v>
      </c>
      <c r="DN8" s="144" t="s">
        <v>7116</v>
      </c>
      <c r="DO8" s="144" t="s">
        <v>7117</v>
      </c>
      <c r="DP8" s="144" t="s">
        <v>7118</v>
      </c>
      <c r="DQ8" s="144" t="s">
        <v>7119</v>
      </c>
      <c r="DR8" s="144" t="s">
        <v>7120</v>
      </c>
      <c r="DS8" s="144" t="s">
        <v>7121</v>
      </c>
      <c r="DT8" s="144" t="s">
        <v>7122</v>
      </c>
      <c r="DU8" s="144" t="s">
        <v>7123</v>
      </c>
      <c r="DV8" s="144" t="s">
        <v>7124</v>
      </c>
      <c r="DW8" s="144" t="s">
        <v>7125</v>
      </c>
      <c r="DX8" s="144" t="s">
        <v>39</v>
      </c>
      <c r="DY8" s="144" t="s">
        <v>7126</v>
      </c>
      <c r="DZ8" s="144" t="s">
        <v>7127</v>
      </c>
      <c r="EA8" s="144" t="s">
        <v>7128</v>
      </c>
      <c r="EB8" s="144" t="s">
        <v>7129</v>
      </c>
      <c r="EC8" s="144" t="s">
        <v>7130</v>
      </c>
      <c r="ED8" s="144" t="s">
        <v>7131</v>
      </c>
      <c r="EE8" s="144" t="s">
        <v>7132</v>
      </c>
      <c r="EF8" s="144" t="s">
        <v>7133</v>
      </c>
      <c r="EG8" s="103" t="s">
        <v>6953</v>
      </c>
      <c r="EH8" s="86" t="s">
        <v>7134</v>
      </c>
      <c r="EI8" s="86" t="s">
        <v>6957</v>
      </c>
      <c r="EJ8" s="86" t="s">
        <v>7135</v>
      </c>
      <c r="EK8" s="86" t="s">
        <v>6955</v>
      </c>
      <c r="EL8" s="86" t="s">
        <v>6956</v>
      </c>
      <c r="EM8" s="203" t="s">
        <v>7136</v>
      </c>
      <c r="EN8" s="100" t="s">
        <v>6954</v>
      </c>
      <c r="EO8" s="181" t="s">
        <v>6939</v>
      </c>
      <c r="EP8" s="181" t="s">
        <v>6940</v>
      </c>
      <c r="EQ8" s="181" t="s">
        <v>6941</v>
      </c>
      <c r="ER8" s="181" t="s">
        <v>6942</v>
      </c>
      <c r="ES8" s="181" t="s">
        <v>6943</v>
      </c>
    </row>
    <row r="9" spans="1:149" x14ac:dyDescent="0.2">
      <c r="A9" s="61"/>
      <c r="B9" s="114">
        <v>1</v>
      </c>
      <c r="C9" s="87" t="str">
        <f t="shared" ref="C9" si="0">+IF(COUNTA(BH9:EM9)=0,"",Comp_Name)</f>
        <v/>
      </c>
      <c r="D9" s="88" t="str">
        <f t="shared" ref="D9" si="1">+IF(COUNTA(BH9:EM9)=0,"",Comp_Phone)</f>
        <v/>
      </c>
      <c r="E9" s="87" t="str">
        <f t="shared" ref="E9" si="2">+IF(COUNTA(BH9:EM9)=0,"",AddLine1)</f>
        <v/>
      </c>
      <c r="F9" s="89" t="str">
        <f t="shared" ref="F9" si="3">+IF(COUNTA(BH9:EM9)=0,"",AddLine2)</f>
        <v/>
      </c>
      <c r="G9" s="87" t="str">
        <f t="shared" ref="G9" si="4">+IF(COUNTA(BH9:EM9)=0,"",AddLine3)</f>
        <v/>
      </c>
      <c r="H9" s="88" t="str">
        <f t="shared" ref="H9" si="5">+IF(COUNTA(BH9:EM9)=0,"",AddLine4)</f>
        <v/>
      </c>
      <c r="I9" s="87" t="str">
        <f t="shared" ref="I9" si="6">+IF(COUNTA(BH9:EM9)=0,"",AddLine5)</f>
        <v/>
      </c>
      <c r="J9" s="89" t="str">
        <f t="shared" ref="J9" si="7">+IF(COUNTA(BH9:EM9)=0,"",AddLine6)</f>
        <v/>
      </c>
      <c r="K9" s="87" t="str">
        <f t="shared" ref="K9" si="8">+IF(COUNTA(BH9:EM9)=0,"",AddLine7)</f>
        <v/>
      </c>
      <c r="L9" s="88" t="str">
        <f t="shared" ref="L9" si="9">+IF(COUNTA(BH9:EM9)=0,"",clientemail)</f>
        <v/>
      </c>
      <c r="M9" s="87" t="str">
        <f t="shared" ref="M9" si="10">+IF(COUNTA(BH9:EM9)=0,"",ClientWebsite)</f>
        <v/>
      </c>
      <c r="N9" s="89" t="str">
        <f t="shared" ref="N9" si="11">+IF(COUNTA(BH9:EM9)=0,"",ClientFax)</f>
        <v/>
      </c>
      <c r="O9" s="87" t="str">
        <f t="shared" ref="O9" si="12">+IF(COUNTA(BH9:EM9)=0,"",Comp_Type)</f>
        <v/>
      </c>
      <c r="P9" s="88" t="str">
        <f t="shared" ref="P9" si="13">+IF(COUNTA(BH9:EM9)=0,"",Agent1)</f>
        <v/>
      </c>
      <c r="Q9" s="87" t="str">
        <f t="shared" ref="Q9" si="14">+IF(COUNTA(BH9:EM9)=0,"",Agent2)</f>
        <v/>
      </c>
      <c r="R9" s="89" t="str">
        <f t="shared" ref="R9" si="15">+IF(COUNTA(BH9:EM9)=0,"",Agent3)</f>
        <v/>
      </c>
      <c r="S9" s="87" t="str">
        <f t="shared" ref="S9" si="16">+IF(COUNTA(BH9:EM9)=0,"",Agent4)</f>
        <v/>
      </c>
      <c r="T9" s="88" t="str">
        <f t="shared" ref="T9" si="17">+IF(COUNTA(BH9:EM9)=0,"",Agent5)</f>
        <v/>
      </c>
      <c r="U9" s="87" t="str">
        <f t="shared" ref="U9" si="18">+IF(COUNTA(BH9:EM9)=0,"",Agent6)</f>
        <v/>
      </c>
      <c r="V9" s="89" t="str">
        <f t="shared" ref="V9" si="19">+IF(COUNTA(BH9:EM9)=0,"",Agent7)</f>
        <v/>
      </c>
      <c r="W9" s="87" t="str">
        <f t="shared" ref="W9" si="20">+IF(COUNTA(BH9:EM9)=0,"",Agent8)</f>
        <v/>
      </c>
      <c r="X9" s="88" t="str">
        <f t="shared" ref="X9" si="21">+IF(COUNTA(BH9:EM9)=0,"",Agent9)</f>
        <v/>
      </c>
      <c r="Y9" s="87" t="str">
        <f t="shared" ref="Y9" si="22">+IF(COUNTA(BH9:EM9)=0,"",Agent10)</f>
        <v/>
      </c>
      <c r="Z9" s="89" t="str">
        <f t="shared" ref="Z9" si="23">+IF(COUNTA(BH9:EM9)=0,"",Agent11)</f>
        <v/>
      </c>
      <c r="AA9" s="87" t="str">
        <f t="shared" ref="AA9" si="24">+IF(COUNTA(BH9:EM9)=0,"",Agent12)</f>
        <v/>
      </c>
      <c r="AB9" s="88" t="str">
        <f t="shared" ref="AB9" si="25">+IF(COUNTA(BH9:EM9)=0,"",Entered_b4)</f>
        <v/>
      </c>
      <c r="AC9" s="87" t="str">
        <f t="shared" ref="AC9" si="26">+IF(COUNTA(BH9:EM9)=0,"",How_Hear)</f>
        <v/>
      </c>
      <c r="AD9" s="88" t="str">
        <f t="shared" ref="AD9" si="27">+IF(COUNTA(BH9:EM9)=0,"",Info1)</f>
        <v/>
      </c>
      <c r="AE9" s="87" t="str">
        <f t="shared" ref="AE9" si="28">+IF(COUNTA(BH9:EM9)=0,"",Info2)</f>
        <v/>
      </c>
      <c r="AF9" s="89" t="str">
        <f t="shared" ref="AF9" si="29">+IF(COUNTA(BH9:EM9)=0,"",Contact_Title)</f>
        <v/>
      </c>
      <c r="AG9" s="87" t="str">
        <f t="shared" ref="AG9" si="30">+IF(COUNTA(BH9:EM9)=0,"",Contact_Name)</f>
        <v/>
      </c>
      <c r="AH9" s="88" t="str">
        <f t="shared" ref="AH9" si="31">+IF(COUNTA(BH9:EM9)=0,"",Contact_Telephone)</f>
        <v/>
      </c>
      <c r="AI9" s="87" t="str">
        <f t="shared" ref="AI9" si="32">+IF(COUNTA(BH9:EM9)=0,"",Contact_Mobile)</f>
        <v/>
      </c>
      <c r="AJ9" s="89" t="str">
        <f t="shared" ref="AJ9" si="33">+IF(COUNTA(BH9:EM9)=0,"",Contact_email)</f>
        <v/>
      </c>
      <c r="AK9" s="87" t="str">
        <f t="shared" ref="AK9" si="34">+IF(COUNTA(BH9:EM9)=0,"",Rules1)</f>
        <v/>
      </c>
      <c r="AL9" s="88" t="str">
        <f t="shared" ref="AL9" si="35">+IF(COUNTA(BH9:EM9)=0,"",Rules2)</f>
        <v/>
      </c>
      <c r="AM9" s="87" t="str">
        <f t="shared" ref="AM9" si="36">+IF(COUNTA(BH9:EM9)=0,"",Rules3)</f>
        <v/>
      </c>
      <c r="AN9" s="104" t="str">
        <f t="shared" ref="AN9" si="37">+IF(COUNTA(BH9:EM9)=0,"",Wines_entered)</f>
        <v/>
      </c>
      <c r="AO9" s="105"/>
      <c r="AP9" s="104"/>
      <c r="AQ9" s="87"/>
      <c r="AR9" s="104"/>
      <c r="AS9" s="87"/>
      <c r="AT9" s="104"/>
      <c r="AU9" s="108"/>
      <c r="AV9" s="187"/>
      <c r="AW9" s="110"/>
      <c r="AX9" s="109"/>
      <c r="AY9" s="110"/>
      <c r="AZ9" s="189"/>
      <c r="BA9" s="110"/>
      <c r="BB9" s="109"/>
      <c r="BC9" s="110"/>
      <c r="BD9" s="109"/>
      <c r="BE9" s="191"/>
      <c r="BF9" s="109"/>
      <c r="BG9" s="110"/>
      <c r="BH9" s="138"/>
      <c r="BI9" s="139"/>
      <c r="BJ9" s="65"/>
      <c r="BK9" s="63"/>
      <c r="BL9" s="64"/>
      <c r="BM9" s="63"/>
      <c r="BN9" s="206"/>
      <c r="BO9" s="89"/>
      <c r="BP9" s="183"/>
      <c r="BQ9" s="89"/>
      <c r="BR9" s="193"/>
      <c r="BS9" s="183"/>
      <c r="BT9" s="185"/>
      <c r="BU9" s="89"/>
      <c r="BV9" s="89"/>
      <c r="BW9" s="63"/>
      <c r="BX9" s="64"/>
      <c r="BY9" s="63"/>
      <c r="BZ9" s="138"/>
      <c r="CA9" s="63"/>
      <c r="CB9" s="167"/>
      <c r="CC9" s="63"/>
      <c r="CD9" s="167"/>
      <c r="CE9" s="63"/>
      <c r="CF9" s="167"/>
      <c r="CG9" s="169"/>
      <c r="CH9" s="64"/>
      <c r="CI9" s="63"/>
      <c r="CJ9" s="64"/>
      <c r="CK9" s="63"/>
      <c r="CL9" s="65"/>
      <c r="CM9" s="63"/>
      <c r="CN9" s="64"/>
      <c r="CO9" s="63"/>
      <c r="CP9" s="138"/>
      <c r="CQ9" s="68"/>
      <c r="CR9" s="69"/>
      <c r="CS9" s="171"/>
      <c r="CT9" s="69"/>
      <c r="CU9" s="68"/>
      <c r="CV9" s="69"/>
      <c r="CW9" s="68"/>
      <c r="CX9" s="69"/>
      <c r="CY9" s="208"/>
      <c r="CZ9" s="70"/>
      <c r="DA9" s="63"/>
      <c r="DB9" s="173"/>
      <c r="DC9" s="63"/>
      <c r="DD9" s="71"/>
      <c r="DE9" s="63"/>
      <c r="DF9" s="71"/>
      <c r="DG9" s="63"/>
      <c r="DH9" s="68"/>
      <c r="DI9" s="175"/>
      <c r="DJ9" s="176"/>
      <c r="DK9" s="175"/>
      <c r="DL9" s="176"/>
      <c r="DM9" s="175"/>
      <c r="DN9" s="176"/>
      <c r="DO9" s="175"/>
      <c r="DP9" s="176"/>
      <c r="DQ9" s="175"/>
      <c r="DR9" s="176"/>
      <c r="DS9" s="175"/>
      <c r="DT9" s="176"/>
      <c r="DU9" s="175"/>
      <c r="DV9" s="176"/>
      <c r="DW9" s="175"/>
      <c r="DX9" s="176"/>
      <c r="DY9" s="175"/>
      <c r="DZ9" s="176"/>
      <c r="EA9" s="175"/>
      <c r="EB9" s="176"/>
      <c r="EC9" s="175"/>
      <c r="ED9" s="176"/>
      <c r="EE9" s="175"/>
      <c r="EF9" s="176"/>
      <c r="EG9" s="69"/>
      <c r="EH9" s="66"/>
      <c r="EI9" s="66"/>
      <c r="EJ9" s="67"/>
      <c r="EK9" s="67"/>
      <c r="EL9" s="67"/>
      <c r="EM9" s="204"/>
      <c r="EN9" s="200"/>
      <c r="EO9" s="198"/>
      <c r="EP9" s="182"/>
      <c r="EQ9" s="182"/>
      <c r="ER9" s="182"/>
      <c r="ES9" s="182"/>
    </row>
    <row r="10" spans="1:149" x14ac:dyDescent="0.2">
      <c r="A10" s="61"/>
      <c r="B10" s="114">
        <f>+B9+1</f>
        <v>2</v>
      </c>
      <c r="C10" s="87" t="str">
        <f t="shared" ref="C10:C58" si="38">+IF(COUNTA(BH10:EM10)=0,"",Comp_Name)</f>
        <v/>
      </c>
      <c r="D10" s="88" t="str">
        <f t="shared" ref="D10:D58" si="39">+IF(COUNTA(BH10:EM10)=0,"",Comp_Phone)</f>
        <v/>
      </c>
      <c r="E10" s="87" t="str">
        <f t="shared" ref="E10:E58" si="40">+IF(COUNTA(BH10:EM10)=0,"",AddLine1)</f>
        <v/>
      </c>
      <c r="F10" s="89" t="str">
        <f t="shared" ref="F10:F58" si="41">+IF(COUNTA(BH10:EM10)=0,"",AddLine2)</f>
        <v/>
      </c>
      <c r="G10" s="87" t="str">
        <f t="shared" ref="G10:G58" si="42">+IF(COUNTA(BH10:EM10)=0,"",AddLine3)</f>
        <v/>
      </c>
      <c r="H10" s="88" t="str">
        <f t="shared" ref="H10:H58" si="43">+IF(COUNTA(BH10:EM10)=0,"",AddLine4)</f>
        <v/>
      </c>
      <c r="I10" s="87" t="str">
        <f t="shared" ref="I10:I58" si="44">+IF(COUNTA(BH10:EM10)=0,"",AddLine5)</f>
        <v/>
      </c>
      <c r="J10" s="89" t="str">
        <f t="shared" ref="J10:J58" si="45">+IF(COUNTA(BH10:EM10)=0,"",AddLine6)</f>
        <v/>
      </c>
      <c r="K10" s="87" t="str">
        <f t="shared" ref="K10:K58" si="46">+IF(COUNTA(BH10:EM10)=0,"",AddLine7)</f>
        <v/>
      </c>
      <c r="L10" s="88" t="str">
        <f t="shared" ref="L10:L58" si="47">+IF(COUNTA(BH10:EM10)=0,"",clientemail)</f>
        <v/>
      </c>
      <c r="M10" s="87" t="str">
        <f t="shared" ref="M10:M58" si="48">+IF(COUNTA(BH10:EM10)=0,"",ClientWebsite)</f>
        <v/>
      </c>
      <c r="N10" s="89" t="str">
        <f t="shared" ref="N10:N58" si="49">+IF(COUNTA(BH10:EM10)=0,"",ClientFax)</f>
        <v/>
      </c>
      <c r="O10" s="87" t="str">
        <f t="shared" ref="O10:O58" si="50">+IF(COUNTA(BH10:EM10)=0,"",Comp_Type)</f>
        <v/>
      </c>
      <c r="P10" s="88" t="str">
        <f t="shared" ref="P10:P58" si="51">+IF(COUNTA(BH10:EM10)=0,"",Agent1)</f>
        <v/>
      </c>
      <c r="Q10" s="87" t="str">
        <f t="shared" ref="Q10:Q58" si="52">+IF(COUNTA(BH10:EM10)=0,"",Agent2)</f>
        <v/>
      </c>
      <c r="R10" s="89" t="str">
        <f t="shared" ref="R10:R58" si="53">+IF(COUNTA(BH10:EM10)=0,"",Agent3)</f>
        <v/>
      </c>
      <c r="S10" s="87" t="str">
        <f t="shared" ref="S10:S58" si="54">+IF(COUNTA(BH10:EM10)=0,"",Agent4)</f>
        <v/>
      </c>
      <c r="T10" s="88" t="str">
        <f t="shared" ref="T10:T58" si="55">+IF(COUNTA(BH10:EM10)=0,"",Agent5)</f>
        <v/>
      </c>
      <c r="U10" s="87" t="str">
        <f t="shared" ref="U10:U58" si="56">+IF(COUNTA(BH10:EM10)=0,"",Agent6)</f>
        <v/>
      </c>
      <c r="V10" s="89" t="str">
        <f t="shared" ref="V10:V58" si="57">+IF(COUNTA(BH10:EM10)=0,"",Agent7)</f>
        <v/>
      </c>
      <c r="W10" s="87" t="str">
        <f t="shared" ref="W10:W58" si="58">+IF(COUNTA(BH10:EM10)=0,"",Agent8)</f>
        <v/>
      </c>
      <c r="X10" s="88" t="str">
        <f t="shared" ref="X10:X58" si="59">+IF(COUNTA(BH10:EM10)=0,"",Agent9)</f>
        <v/>
      </c>
      <c r="Y10" s="87" t="str">
        <f t="shared" ref="Y10:Y58" si="60">+IF(COUNTA(BH10:EM10)=0,"",Agent10)</f>
        <v/>
      </c>
      <c r="Z10" s="89" t="str">
        <f t="shared" ref="Z10:Z58" si="61">+IF(COUNTA(BH10:EM10)=0,"",Agent11)</f>
        <v/>
      </c>
      <c r="AA10" s="87" t="str">
        <f t="shared" ref="AA10:AA58" si="62">+IF(COUNTA(BH10:EM10)=0,"",Agent12)</f>
        <v/>
      </c>
      <c r="AB10" s="88" t="str">
        <f t="shared" ref="AB10:AB58" si="63">+IF(COUNTA(BH10:EM10)=0,"",Entered_b4)</f>
        <v/>
      </c>
      <c r="AC10" s="87" t="str">
        <f t="shared" ref="AC10:AC58" si="64">+IF(COUNTA(BH10:EM10)=0,"",How_Hear)</f>
        <v/>
      </c>
      <c r="AD10" s="88" t="str">
        <f t="shared" ref="AD10:AD58" si="65">+IF(COUNTA(BH10:EM10)=0,"",Info1)</f>
        <v/>
      </c>
      <c r="AE10" s="87" t="str">
        <f t="shared" ref="AE10:AE58" si="66">+IF(COUNTA(BH10:EM10)=0,"",Info2)</f>
        <v/>
      </c>
      <c r="AF10" s="89" t="str">
        <f t="shared" ref="AF10:AF58" si="67">+IF(COUNTA(BH10:EM10)=0,"",Contact_Title)</f>
        <v/>
      </c>
      <c r="AG10" s="87" t="str">
        <f t="shared" ref="AG10:AG58" si="68">+IF(COUNTA(BH10:EM10)=0,"",Contact_Name)</f>
        <v/>
      </c>
      <c r="AH10" s="88" t="str">
        <f t="shared" ref="AH10:AH58" si="69">+IF(COUNTA(BH10:EM10)=0,"",Contact_Telephone)</f>
        <v/>
      </c>
      <c r="AI10" s="87" t="str">
        <f t="shared" ref="AI10:AI58" si="70">+IF(COUNTA(BH10:EM10)=0,"",Contact_Mobile)</f>
        <v/>
      </c>
      <c r="AJ10" s="89" t="str">
        <f t="shared" ref="AJ10:AJ58" si="71">+IF(COUNTA(BH10:EM10)=0,"",Contact_email)</f>
        <v/>
      </c>
      <c r="AK10" s="87" t="str">
        <f t="shared" ref="AK10:AK58" si="72">+IF(COUNTA(BH10:EM10)=0,"",Rules1)</f>
        <v/>
      </c>
      <c r="AL10" s="88" t="str">
        <f t="shared" ref="AL10:AL58" si="73">+IF(COUNTA(BH10:EM10)=0,"",Rules2)</f>
        <v/>
      </c>
      <c r="AM10" s="87" t="str">
        <f t="shared" ref="AM10:AM58" si="74">+IF(COUNTA(BH10:EM10)=0,"",Rules3)</f>
        <v/>
      </c>
      <c r="AN10" s="104" t="str">
        <f t="shared" ref="AN10:AN58" si="75">+IF(COUNTA(BH10:EM10)=0,"",Wines_entered)</f>
        <v/>
      </c>
      <c r="AO10" s="105"/>
      <c r="AP10" s="104"/>
      <c r="AQ10" s="87"/>
      <c r="AR10" s="104"/>
      <c r="AS10" s="87"/>
      <c r="AT10" s="104"/>
      <c r="AU10" s="108"/>
      <c r="AV10" s="187"/>
      <c r="AW10" s="110"/>
      <c r="AX10" s="109"/>
      <c r="AY10" s="110"/>
      <c r="AZ10" s="189"/>
      <c r="BA10" s="110"/>
      <c r="BB10" s="109"/>
      <c r="BC10" s="110"/>
      <c r="BD10" s="109"/>
      <c r="BE10" s="191"/>
      <c r="BF10" s="109"/>
      <c r="BG10" s="110"/>
      <c r="BH10" s="138"/>
      <c r="BI10" s="139"/>
      <c r="BJ10" s="65"/>
      <c r="BK10" s="63"/>
      <c r="BL10" s="64"/>
      <c r="BM10" s="63"/>
      <c r="BN10" s="206"/>
      <c r="BO10" s="89"/>
      <c r="BP10" s="183"/>
      <c r="BQ10" s="89"/>
      <c r="BR10" s="193"/>
      <c r="BS10" s="183"/>
      <c r="BT10" s="185"/>
      <c r="BU10" s="89"/>
      <c r="BV10" s="89"/>
      <c r="BW10" s="63"/>
      <c r="BX10" s="64"/>
      <c r="BY10" s="63"/>
      <c r="BZ10" s="138"/>
      <c r="CA10" s="63"/>
      <c r="CB10" s="167"/>
      <c r="CC10" s="63"/>
      <c r="CD10" s="167"/>
      <c r="CE10" s="63"/>
      <c r="CF10" s="167"/>
      <c r="CG10" s="169"/>
      <c r="CH10" s="64"/>
      <c r="CI10" s="63"/>
      <c r="CJ10" s="64"/>
      <c r="CK10" s="63"/>
      <c r="CL10" s="65"/>
      <c r="CM10" s="63"/>
      <c r="CN10" s="64"/>
      <c r="CO10" s="63"/>
      <c r="CP10" s="138"/>
      <c r="CQ10" s="68"/>
      <c r="CR10" s="69"/>
      <c r="CS10" s="171"/>
      <c r="CT10" s="69"/>
      <c r="CU10" s="68"/>
      <c r="CV10" s="69"/>
      <c r="CW10" s="68"/>
      <c r="CX10" s="69"/>
      <c r="CY10" s="208"/>
      <c r="CZ10" s="70"/>
      <c r="DA10" s="63"/>
      <c r="DB10" s="173"/>
      <c r="DC10" s="63"/>
      <c r="DD10" s="71"/>
      <c r="DE10" s="63"/>
      <c r="DF10" s="71"/>
      <c r="DG10" s="63"/>
      <c r="DH10" s="68"/>
      <c r="DI10" s="175"/>
      <c r="DJ10" s="176"/>
      <c r="DK10" s="175"/>
      <c r="DL10" s="176"/>
      <c r="DM10" s="175"/>
      <c r="DN10" s="176"/>
      <c r="DO10" s="175"/>
      <c r="DP10" s="176"/>
      <c r="DQ10" s="175"/>
      <c r="DR10" s="176"/>
      <c r="DS10" s="175"/>
      <c r="DT10" s="176"/>
      <c r="DU10" s="175"/>
      <c r="DV10" s="176"/>
      <c r="DW10" s="175"/>
      <c r="DX10" s="176"/>
      <c r="DY10" s="175"/>
      <c r="DZ10" s="176"/>
      <c r="EA10" s="175"/>
      <c r="EB10" s="176"/>
      <c r="EC10" s="175"/>
      <c r="ED10" s="176"/>
      <c r="EE10" s="175"/>
      <c r="EF10" s="176"/>
      <c r="EG10" s="69"/>
      <c r="EH10" s="66"/>
      <c r="EI10" s="66"/>
      <c r="EJ10" s="67"/>
      <c r="EK10" s="67"/>
      <c r="EL10" s="67"/>
      <c r="EM10" s="204"/>
      <c r="EN10" s="200"/>
      <c r="EO10" s="198"/>
      <c r="EP10" s="182"/>
      <c r="EQ10" s="182"/>
      <c r="ER10" s="182"/>
      <c r="ES10" s="182"/>
    </row>
    <row r="11" spans="1:149" x14ac:dyDescent="0.2">
      <c r="A11" s="61"/>
      <c r="B11" s="114">
        <f t="shared" ref="B11:B55" si="76">+B10+1</f>
        <v>3</v>
      </c>
      <c r="C11" s="87" t="str">
        <f t="shared" si="38"/>
        <v/>
      </c>
      <c r="D11" s="88" t="str">
        <f t="shared" si="39"/>
        <v/>
      </c>
      <c r="E11" s="87" t="str">
        <f t="shared" si="40"/>
        <v/>
      </c>
      <c r="F11" s="89" t="str">
        <f t="shared" si="41"/>
        <v/>
      </c>
      <c r="G11" s="87" t="str">
        <f t="shared" si="42"/>
        <v/>
      </c>
      <c r="H11" s="88" t="str">
        <f t="shared" si="43"/>
        <v/>
      </c>
      <c r="I11" s="87" t="str">
        <f t="shared" si="44"/>
        <v/>
      </c>
      <c r="J11" s="89" t="str">
        <f t="shared" si="45"/>
        <v/>
      </c>
      <c r="K11" s="87" t="str">
        <f t="shared" si="46"/>
        <v/>
      </c>
      <c r="L11" s="88" t="str">
        <f t="shared" si="47"/>
        <v/>
      </c>
      <c r="M11" s="87" t="str">
        <f t="shared" si="48"/>
        <v/>
      </c>
      <c r="N11" s="89" t="str">
        <f t="shared" si="49"/>
        <v/>
      </c>
      <c r="O11" s="87" t="str">
        <f t="shared" si="50"/>
        <v/>
      </c>
      <c r="P11" s="88" t="str">
        <f t="shared" si="51"/>
        <v/>
      </c>
      <c r="Q11" s="87" t="str">
        <f t="shared" si="52"/>
        <v/>
      </c>
      <c r="R11" s="89" t="str">
        <f t="shared" si="53"/>
        <v/>
      </c>
      <c r="S11" s="87" t="str">
        <f t="shared" si="54"/>
        <v/>
      </c>
      <c r="T11" s="88" t="str">
        <f t="shared" si="55"/>
        <v/>
      </c>
      <c r="U11" s="87" t="str">
        <f t="shared" si="56"/>
        <v/>
      </c>
      <c r="V11" s="89" t="str">
        <f t="shared" si="57"/>
        <v/>
      </c>
      <c r="W11" s="87" t="str">
        <f t="shared" si="58"/>
        <v/>
      </c>
      <c r="X11" s="88" t="str">
        <f t="shared" si="59"/>
        <v/>
      </c>
      <c r="Y11" s="87" t="str">
        <f t="shared" si="60"/>
        <v/>
      </c>
      <c r="Z11" s="89" t="str">
        <f t="shared" si="61"/>
        <v/>
      </c>
      <c r="AA11" s="87" t="str">
        <f t="shared" si="62"/>
        <v/>
      </c>
      <c r="AB11" s="88" t="str">
        <f t="shared" si="63"/>
        <v/>
      </c>
      <c r="AC11" s="87" t="str">
        <f t="shared" si="64"/>
        <v/>
      </c>
      <c r="AD11" s="88" t="str">
        <f t="shared" si="65"/>
        <v/>
      </c>
      <c r="AE11" s="87" t="str">
        <f t="shared" si="66"/>
        <v/>
      </c>
      <c r="AF11" s="89" t="str">
        <f t="shared" si="67"/>
        <v/>
      </c>
      <c r="AG11" s="87" t="str">
        <f t="shared" si="68"/>
        <v/>
      </c>
      <c r="AH11" s="88" t="str">
        <f t="shared" si="69"/>
        <v/>
      </c>
      <c r="AI11" s="87" t="str">
        <f t="shared" si="70"/>
        <v/>
      </c>
      <c r="AJ11" s="89" t="str">
        <f t="shared" si="71"/>
        <v/>
      </c>
      <c r="AK11" s="87" t="str">
        <f t="shared" si="72"/>
        <v/>
      </c>
      <c r="AL11" s="88" t="str">
        <f t="shared" si="73"/>
        <v/>
      </c>
      <c r="AM11" s="87" t="str">
        <f t="shared" si="74"/>
        <v/>
      </c>
      <c r="AN11" s="104" t="str">
        <f t="shared" si="75"/>
        <v/>
      </c>
      <c r="AO11" s="105"/>
      <c r="AP11" s="104"/>
      <c r="AQ11" s="87"/>
      <c r="AR11" s="104"/>
      <c r="AS11" s="87"/>
      <c r="AT11" s="104"/>
      <c r="AU11" s="108"/>
      <c r="AV11" s="187"/>
      <c r="AW11" s="110"/>
      <c r="AX11" s="109"/>
      <c r="AY11" s="110"/>
      <c r="AZ11" s="189"/>
      <c r="BA11" s="110"/>
      <c r="BB11" s="109"/>
      <c r="BC11" s="110"/>
      <c r="BD11" s="109"/>
      <c r="BE11" s="191"/>
      <c r="BF11" s="109"/>
      <c r="BG11" s="110"/>
      <c r="BH11" s="138"/>
      <c r="BI11" s="139"/>
      <c r="BJ11" s="65"/>
      <c r="BK11" s="63"/>
      <c r="BL11" s="64"/>
      <c r="BM11" s="63"/>
      <c r="BN11" s="206"/>
      <c r="BO11" s="89"/>
      <c r="BP11" s="183"/>
      <c r="BQ11" s="89"/>
      <c r="BR11" s="193"/>
      <c r="BS11" s="183"/>
      <c r="BT11" s="185"/>
      <c r="BU11" s="89"/>
      <c r="BV11" s="89"/>
      <c r="BW11" s="63"/>
      <c r="BX11" s="64"/>
      <c r="BY11" s="63"/>
      <c r="BZ11" s="138"/>
      <c r="CA11" s="63"/>
      <c r="CB11" s="167"/>
      <c r="CC11" s="63"/>
      <c r="CD11" s="167"/>
      <c r="CE11" s="63"/>
      <c r="CF11" s="167"/>
      <c r="CG11" s="169"/>
      <c r="CH11" s="64"/>
      <c r="CI11" s="63"/>
      <c r="CJ11" s="64"/>
      <c r="CK11" s="63"/>
      <c r="CL11" s="65"/>
      <c r="CM11" s="63"/>
      <c r="CN11" s="64"/>
      <c r="CO11" s="63"/>
      <c r="CP11" s="138"/>
      <c r="CQ11" s="68"/>
      <c r="CR11" s="69"/>
      <c r="CS11" s="171"/>
      <c r="CT11" s="69"/>
      <c r="CU11" s="68"/>
      <c r="CV11" s="69"/>
      <c r="CW11" s="68"/>
      <c r="CX11" s="69"/>
      <c r="CY11" s="208"/>
      <c r="CZ11" s="70"/>
      <c r="DA11" s="63"/>
      <c r="DB11" s="173"/>
      <c r="DC11" s="63"/>
      <c r="DD11" s="71"/>
      <c r="DE11" s="63"/>
      <c r="DF11" s="71"/>
      <c r="DG11" s="63"/>
      <c r="DH11" s="68"/>
      <c r="DI11" s="175"/>
      <c r="DJ11" s="176"/>
      <c r="DK11" s="175"/>
      <c r="DL11" s="176"/>
      <c r="DM11" s="175"/>
      <c r="DN11" s="176"/>
      <c r="DO11" s="175"/>
      <c r="DP11" s="176"/>
      <c r="DQ11" s="175"/>
      <c r="DR11" s="176"/>
      <c r="DS11" s="175"/>
      <c r="DT11" s="176"/>
      <c r="DU11" s="175"/>
      <c r="DV11" s="176"/>
      <c r="DW11" s="175"/>
      <c r="DX11" s="176"/>
      <c r="DY11" s="175"/>
      <c r="DZ11" s="176"/>
      <c r="EA11" s="175"/>
      <c r="EB11" s="176"/>
      <c r="EC11" s="175"/>
      <c r="ED11" s="176"/>
      <c r="EE11" s="175"/>
      <c r="EF11" s="176"/>
      <c r="EG11" s="69"/>
      <c r="EH11" s="66"/>
      <c r="EI11" s="66"/>
      <c r="EJ11" s="67"/>
      <c r="EK11" s="67"/>
      <c r="EL11" s="67"/>
      <c r="EM11" s="204"/>
      <c r="EN11" s="200"/>
      <c r="EO11" s="198"/>
      <c r="EP11" s="182"/>
      <c r="EQ11" s="182"/>
      <c r="ER11" s="182"/>
      <c r="ES11" s="182"/>
    </row>
    <row r="12" spans="1:149" x14ac:dyDescent="0.2">
      <c r="A12" s="61"/>
      <c r="B12" s="114">
        <f t="shared" si="76"/>
        <v>4</v>
      </c>
      <c r="C12" s="87" t="str">
        <f t="shared" si="38"/>
        <v/>
      </c>
      <c r="D12" s="88" t="str">
        <f t="shared" si="39"/>
        <v/>
      </c>
      <c r="E12" s="87" t="str">
        <f t="shared" si="40"/>
        <v/>
      </c>
      <c r="F12" s="89" t="str">
        <f t="shared" si="41"/>
        <v/>
      </c>
      <c r="G12" s="87" t="str">
        <f t="shared" si="42"/>
        <v/>
      </c>
      <c r="H12" s="88" t="str">
        <f t="shared" si="43"/>
        <v/>
      </c>
      <c r="I12" s="87" t="str">
        <f t="shared" si="44"/>
        <v/>
      </c>
      <c r="J12" s="89" t="str">
        <f t="shared" si="45"/>
        <v/>
      </c>
      <c r="K12" s="87" t="str">
        <f t="shared" si="46"/>
        <v/>
      </c>
      <c r="L12" s="88" t="str">
        <f t="shared" si="47"/>
        <v/>
      </c>
      <c r="M12" s="87" t="str">
        <f t="shared" si="48"/>
        <v/>
      </c>
      <c r="N12" s="89" t="str">
        <f t="shared" si="49"/>
        <v/>
      </c>
      <c r="O12" s="87" t="str">
        <f t="shared" si="50"/>
        <v/>
      </c>
      <c r="P12" s="88" t="str">
        <f t="shared" si="51"/>
        <v/>
      </c>
      <c r="Q12" s="87" t="str">
        <f t="shared" si="52"/>
        <v/>
      </c>
      <c r="R12" s="89" t="str">
        <f t="shared" si="53"/>
        <v/>
      </c>
      <c r="S12" s="87" t="str">
        <f t="shared" si="54"/>
        <v/>
      </c>
      <c r="T12" s="88" t="str">
        <f t="shared" si="55"/>
        <v/>
      </c>
      <c r="U12" s="87" t="str">
        <f t="shared" si="56"/>
        <v/>
      </c>
      <c r="V12" s="89" t="str">
        <f t="shared" si="57"/>
        <v/>
      </c>
      <c r="W12" s="87" t="str">
        <f t="shared" si="58"/>
        <v/>
      </c>
      <c r="X12" s="88" t="str">
        <f t="shared" si="59"/>
        <v/>
      </c>
      <c r="Y12" s="87" t="str">
        <f t="shared" si="60"/>
        <v/>
      </c>
      <c r="Z12" s="89" t="str">
        <f t="shared" si="61"/>
        <v/>
      </c>
      <c r="AA12" s="87" t="str">
        <f t="shared" si="62"/>
        <v/>
      </c>
      <c r="AB12" s="88" t="str">
        <f t="shared" si="63"/>
        <v/>
      </c>
      <c r="AC12" s="87" t="str">
        <f t="shared" si="64"/>
        <v/>
      </c>
      <c r="AD12" s="88" t="str">
        <f t="shared" si="65"/>
        <v/>
      </c>
      <c r="AE12" s="87" t="str">
        <f t="shared" si="66"/>
        <v/>
      </c>
      <c r="AF12" s="89" t="str">
        <f t="shared" si="67"/>
        <v/>
      </c>
      <c r="AG12" s="87" t="str">
        <f t="shared" si="68"/>
        <v/>
      </c>
      <c r="AH12" s="88" t="str">
        <f t="shared" si="69"/>
        <v/>
      </c>
      <c r="AI12" s="87" t="str">
        <f t="shared" si="70"/>
        <v/>
      </c>
      <c r="AJ12" s="89" t="str">
        <f t="shared" si="71"/>
        <v/>
      </c>
      <c r="AK12" s="87" t="str">
        <f t="shared" si="72"/>
        <v/>
      </c>
      <c r="AL12" s="88" t="str">
        <f t="shared" si="73"/>
        <v/>
      </c>
      <c r="AM12" s="87" t="str">
        <f t="shared" si="74"/>
        <v/>
      </c>
      <c r="AN12" s="104" t="str">
        <f t="shared" si="75"/>
        <v/>
      </c>
      <c r="AO12" s="105"/>
      <c r="AP12" s="104"/>
      <c r="AQ12" s="87"/>
      <c r="AR12" s="104"/>
      <c r="AS12" s="87"/>
      <c r="AT12" s="104"/>
      <c r="AU12" s="108"/>
      <c r="AV12" s="187"/>
      <c r="AW12" s="110"/>
      <c r="AX12" s="109"/>
      <c r="AY12" s="110"/>
      <c r="AZ12" s="189"/>
      <c r="BA12" s="110"/>
      <c r="BB12" s="109"/>
      <c r="BC12" s="110"/>
      <c r="BD12" s="109"/>
      <c r="BE12" s="191"/>
      <c r="BF12" s="109"/>
      <c r="BG12" s="110"/>
      <c r="BH12" s="138"/>
      <c r="BI12" s="139"/>
      <c r="BJ12" s="65"/>
      <c r="BK12" s="63"/>
      <c r="BL12" s="64"/>
      <c r="BM12" s="63"/>
      <c r="BN12" s="206"/>
      <c r="BO12" s="89"/>
      <c r="BP12" s="183"/>
      <c r="BQ12" s="89"/>
      <c r="BR12" s="193"/>
      <c r="BS12" s="183"/>
      <c r="BT12" s="185"/>
      <c r="BU12" s="89"/>
      <c r="BV12" s="89"/>
      <c r="BW12" s="63"/>
      <c r="BX12" s="64"/>
      <c r="BY12" s="63"/>
      <c r="BZ12" s="138"/>
      <c r="CA12" s="63"/>
      <c r="CB12" s="167"/>
      <c r="CC12" s="63"/>
      <c r="CD12" s="167"/>
      <c r="CE12" s="63"/>
      <c r="CF12" s="167"/>
      <c r="CG12" s="169"/>
      <c r="CH12" s="64"/>
      <c r="CI12" s="63"/>
      <c r="CJ12" s="64"/>
      <c r="CK12" s="63"/>
      <c r="CL12" s="65"/>
      <c r="CM12" s="63"/>
      <c r="CN12" s="64"/>
      <c r="CO12" s="63"/>
      <c r="CP12" s="138"/>
      <c r="CQ12" s="68"/>
      <c r="CR12" s="69"/>
      <c r="CS12" s="171"/>
      <c r="CT12" s="69"/>
      <c r="CU12" s="68"/>
      <c r="CV12" s="69"/>
      <c r="CW12" s="68"/>
      <c r="CX12" s="69"/>
      <c r="CY12" s="208"/>
      <c r="CZ12" s="70"/>
      <c r="DA12" s="63"/>
      <c r="DB12" s="173"/>
      <c r="DC12" s="63"/>
      <c r="DD12" s="71"/>
      <c r="DE12" s="63"/>
      <c r="DF12" s="71"/>
      <c r="DG12" s="63"/>
      <c r="DH12" s="68"/>
      <c r="DI12" s="175"/>
      <c r="DJ12" s="176"/>
      <c r="DK12" s="175"/>
      <c r="DL12" s="176"/>
      <c r="DM12" s="175"/>
      <c r="DN12" s="176"/>
      <c r="DO12" s="175"/>
      <c r="DP12" s="176"/>
      <c r="DQ12" s="175"/>
      <c r="DR12" s="176"/>
      <c r="DS12" s="175"/>
      <c r="DT12" s="176"/>
      <c r="DU12" s="175"/>
      <c r="DV12" s="176"/>
      <c r="DW12" s="175"/>
      <c r="DX12" s="176"/>
      <c r="DY12" s="175"/>
      <c r="DZ12" s="176"/>
      <c r="EA12" s="175"/>
      <c r="EB12" s="176"/>
      <c r="EC12" s="175"/>
      <c r="ED12" s="176"/>
      <c r="EE12" s="175"/>
      <c r="EF12" s="176"/>
      <c r="EG12" s="69"/>
      <c r="EH12" s="66"/>
      <c r="EI12" s="66"/>
      <c r="EJ12" s="67"/>
      <c r="EK12" s="67"/>
      <c r="EL12" s="67"/>
      <c r="EM12" s="204"/>
      <c r="EN12" s="200"/>
      <c r="EO12" s="198"/>
      <c r="EP12" s="182"/>
      <c r="EQ12" s="182"/>
      <c r="ER12" s="182"/>
      <c r="ES12" s="182"/>
    </row>
    <row r="13" spans="1:149" x14ac:dyDescent="0.2">
      <c r="A13" s="61"/>
      <c r="B13" s="114">
        <f t="shared" si="76"/>
        <v>5</v>
      </c>
      <c r="C13" s="87" t="str">
        <f t="shared" si="38"/>
        <v/>
      </c>
      <c r="D13" s="88" t="str">
        <f t="shared" si="39"/>
        <v/>
      </c>
      <c r="E13" s="87" t="str">
        <f t="shared" si="40"/>
        <v/>
      </c>
      <c r="F13" s="89" t="str">
        <f t="shared" si="41"/>
        <v/>
      </c>
      <c r="G13" s="87" t="str">
        <f t="shared" si="42"/>
        <v/>
      </c>
      <c r="H13" s="88" t="str">
        <f t="shared" si="43"/>
        <v/>
      </c>
      <c r="I13" s="87" t="str">
        <f t="shared" si="44"/>
        <v/>
      </c>
      <c r="J13" s="89" t="str">
        <f t="shared" si="45"/>
        <v/>
      </c>
      <c r="K13" s="87" t="str">
        <f t="shared" si="46"/>
        <v/>
      </c>
      <c r="L13" s="88" t="str">
        <f t="shared" si="47"/>
        <v/>
      </c>
      <c r="M13" s="87" t="str">
        <f t="shared" si="48"/>
        <v/>
      </c>
      <c r="N13" s="89" t="str">
        <f t="shared" si="49"/>
        <v/>
      </c>
      <c r="O13" s="87" t="str">
        <f t="shared" si="50"/>
        <v/>
      </c>
      <c r="P13" s="88" t="str">
        <f t="shared" si="51"/>
        <v/>
      </c>
      <c r="Q13" s="87" t="str">
        <f t="shared" si="52"/>
        <v/>
      </c>
      <c r="R13" s="89" t="str">
        <f t="shared" si="53"/>
        <v/>
      </c>
      <c r="S13" s="87" t="str">
        <f t="shared" si="54"/>
        <v/>
      </c>
      <c r="T13" s="88" t="str">
        <f t="shared" si="55"/>
        <v/>
      </c>
      <c r="U13" s="87" t="str">
        <f t="shared" si="56"/>
        <v/>
      </c>
      <c r="V13" s="89" t="str">
        <f t="shared" si="57"/>
        <v/>
      </c>
      <c r="W13" s="87" t="str">
        <f t="shared" si="58"/>
        <v/>
      </c>
      <c r="X13" s="88" t="str">
        <f t="shared" si="59"/>
        <v/>
      </c>
      <c r="Y13" s="87" t="str">
        <f t="shared" si="60"/>
        <v/>
      </c>
      <c r="Z13" s="89" t="str">
        <f t="shared" si="61"/>
        <v/>
      </c>
      <c r="AA13" s="87" t="str">
        <f t="shared" si="62"/>
        <v/>
      </c>
      <c r="AB13" s="88" t="str">
        <f t="shared" si="63"/>
        <v/>
      </c>
      <c r="AC13" s="87" t="str">
        <f t="shared" si="64"/>
        <v/>
      </c>
      <c r="AD13" s="88" t="str">
        <f t="shared" si="65"/>
        <v/>
      </c>
      <c r="AE13" s="87" t="str">
        <f t="shared" si="66"/>
        <v/>
      </c>
      <c r="AF13" s="89" t="str">
        <f t="shared" si="67"/>
        <v/>
      </c>
      <c r="AG13" s="87" t="str">
        <f t="shared" si="68"/>
        <v/>
      </c>
      <c r="AH13" s="88" t="str">
        <f t="shared" si="69"/>
        <v/>
      </c>
      <c r="AI13" s="87" t="str">
        <f t="shared" si="70"/>
        <v/>
      </c>
      <c r="AJ13" s="89" t="str">
        <f t="shared" si="71"/>
        <v/>
      </c>
      <c r="AK13" s="87" t="str">
        <f t="shared" si="72"/>
        <v/>
      </c>
      <c r="AL13" s="88" t="str">
        <f t="shared" si="73"/>
        <v/>
      </c>
      <c r="AM13" s="87" t="str">
        <f t="shared" si="74"/>
        <v/>
      </c>
      <c r="AN13" s="104" t="str">
        <f t="shared" si="75"/>
        <v/>
      </c>
      <c r="AO13" s="105"/>
      <c r="AP13" s="104"/>
      <c r="AQ13" s="87"/>
      <c r="AR13" s="104"/>
      <c r="AS13" s="87"/>
      <c r="AT13" s="104"/>
      <c r="AU13" s="108"/>
      <c r="AV13" s="187"/>
      <c r="AW13" s="110"/>
      <c r="AX13" s="109"/>
      <c r="AY13" s="110"/>
      <c r="AZ13" s="189"/>
      <c r="BA13" s="110"/>
      <c r="BB13" s="109"/>
      <c r="BC13" s="110"/>
      <c r="BD13" s="109"/>
      <c r="BE13" s="191"/>
      <c r="BF13" s="109"/>
      <c r="BG13" s="110"/>
      <c r="BH13" s="138"/>
      <c r="BI13" s="139"/>
      <c r="BJ13" s="65"/>
      <c r="BK13" s="63"/>
      <c r="BL13" s="64"/>
      <c r="BM13" s="63"/>
      <c r="BN13" s="206"/>
      <c r="BO13" s="89"/>
      <c r="BP13" s="183"/>
      <c r="BQ13" s="89"/>
      <c r="BR13" s="193"/>
      <c r="BS13" s="183"/>
      <c r="BT13" s="185"/>
      <c r="BU13" s="89"/>
      <c r="BV13" s="89"/>
      <c r="BW13" s="63"/>
      <c r="BX13" s="64"/>
      <c r="BY13" s="63"/>
      <c r="BZ13" s="138"/>
      <c r="CA13" s="63"/>
      <c r="CB13" s="167"/>
      <c r="CC13" s="63"/>
      <c r="CD13" s="167"/>
      <c r="CE13" s="63"/>
      <c r="CF13" s="167"/>
      <c r="CG13" s="169"/>
      <c r="CH13" s="64"/>
      <c r="CI13" s="63"/>
      <c r="CJ13" s="64"/>
      <c r="CK13" s="63"/>
      <c r="CL13" s="65"/>
      <c r="CM13" s="63"/>
      <c r="CN13" s="64"/>
      <c r="CO13" s="63"/>
      <c r="CP13" s="138"/>
      <c r="CQ13" s="68"/>
      <c r="CR13" s="69"/>
      <c r="CS13" s="171"/>
      <c r="CT13" s="69"/>
      <c r="CU13" s="68"/>
      <c r="CV13" s="69"/>
      <c r="CW13" s="68"/>
      <c r="CX13" s="69"/>
      <c r="CY13" s="208"/>
      <c r="CZ13" s="70"/>
      <c r="DA13" s="63"/>
      <c r="DB13" s="173"/>
      <c r="DC13" s="63"/>
      <c r="DD13" s="71"/>
      <c r="DE13" s="63"/>
      <c r="DF13" s="71"/>
      <c r="DG13" s="63"/>
      <c r="DH13" s="68"/>
      <c r="DI13" s="175"/>
      <c r="DJ13" s="176"/>
      <c r="DK13" s="175"/>
      <c r="DL13" s="176"/>
      <c r="DM13" s="175"/>
      <c r="DN13" s="176"/>
      <c r="DO13" s="175"/>
      <c r="DP13" s="176"/>
      <c r="DQ13" s="175"/>
      <c r="DR13" s="176"/>
      <c r="DS13" s="175"/>
      <c r="DT13" s="176"/>
      <c r="DU13" s="175"/>
      <c r="DV13" s="176"/>
      <c r="DW13" s="175"/>
      <c r="DX13" s="176"/>
      <c r="DY13" s="175"/>
      <c r="DZ13" s="176"/>
      <c r="EA13" s="175"/>
      <c r="EB13" s="176"/>
      <c r="EC13" s="175"/>
      <c r="ED13" s="176"/>
      <c r="EE13" s="175"/>
      <c r="EF13" s="176"/>
      <c r="EG13" s="69"/>
      <c r="EH13" s="66"/>
      <c r="EI13" s="66"/>
      <c r="EJ13" s="67"/>
      <c r="EK13" s="67"/>
      <c r="EL13" s="67"/>
      <c r="EM13" s="204"/>
      <c r="EN13" s="200"/>
      <c r="EO13" s="198"/>
      <c r="EP13" s="182"/>
      <c r="EQ13" s="182"/>
      <c r="ER13" s="182"/>
      <c r="ES13" s="182"/>
    </row>
    <row r="14" spans="1:149" x14ac:dyDescent="0.2">
      <c r="A14" s="61"/>
      <c r="B14" s="114">
        <f t="shared" si="76"/>
        <v>6</v>
      </c>
      <c r="C14" s="87" t="str">
        <f t="shared" si="38"/>
        <v/>
      </c>
      <c r="D14" s="88" t="str">
        <f t="shared" si="39"/>
        <v/>
      </c>
      <c r="E14" s="87" t="str">
        <f t="shared" si="40"/>
        <v/>
      </c>
      <c r="F14" s="89" t="str">
        <f t="shared" si="41"/>
        <v/>
      </c>
      <c r="G14" s="87" t="str">
        <f t="shared" si="42"/>
        <v/>
      </c>
      <c r="H14" s="88" t="str">
        <f t="shared" si="43"/>
        <v/>
      </c>
      <c r="I14" s="87" t="str">
        <f t="shared" si="44"/>
        <v/>
      </c>
      <c r="J14" s="89" t="str">
        <f t="shared" si="45"/>
        <v/>
      </c>
      <c r="K14" s="87" t="str">
        <f t="shared" si="46"/>
        <v/>
      </c>
      <c r="L14" s="88" t="str">
        <f t="shared" si="47"/>
        <v/>
      </c>
      <c r="M14" s="87" t="str">
        <f t="shared" si="48"/>
        <v/>
      </c>
      <c r="N14" s="89" t="str">
        <f t="shared" si="49"/>
        <v/>
      </c>
      <c r="O14" s="87" t="str">
        <f t="shared" si="50"/>
        <v/>
      </c>
      <c r="P14" s="88" t="str">
        <f t="shared" si="51"/>
        <v/>
      </c>
      <c r="Q14" s="87" t="str">
        <f t="shared" si="52"/>
        <v/>
      </c>
      <c r="R14" s="89" t="str">
        <f t="shared" si="53"/>
        <v/>
      </c>
      <c r="S14" s="87" t="str">
        <f t="shared" si="54"/>
        <v/>
      </c>
      <c r="T14" s="88" t="str">
        <f t="shared" si="55"/>
        <v/>
      </c>
      <c r="U14" s="87" t="str">
        <f t="shared" si="56"/>
        <v/>
      </c>
      <c r="V14" s="89" t="str">
        <f t="shared" si="57"/>
        <v/>
      </c>
      <c r="W14" s="87" t="str">
        <f t="shared" si="58"/>
        <v/>
      </c>
      <c r="X14" s="88" t="str">
        <f t="shared" si="59"/>
        <v/>
      </c>
      <c r="Y14" s="87" t="str">
        <f t="shared" si="60"/>
        <v/>
      </c>
      <c r="Z14" s="89" t="str">
        <f t="shared" si="61"/>
        <v/>
      </c>
      <c r="AA14" s="87" t="str">
        <f t="shared" si="62"/>
        <v/>
      </c>
      <c r="AB14" s="88" t="str">
        <f t="shared" si="63"/>
        <v/>
      </c>
      <c r="AC14" s="87" t="str">
        <f t="shared" si="64"/>
        <v/>
      </c>
      <c r="AD14" s="88" t="str">
        <f t="shared" si="65"/>
        <v/>
      </c>
      <c r="AE14" s="87" t="str">
        <f t="shared" si="66"/>
        <v/>
      </c>
      <c r="AF14" s="89" t="str">
        <f t="shared" si="67"/>
        <v/>
      </c>
      <c r="AG14" s="87" t="str">
        <f t="shared" si="68"/>
        <v/>
      </c>
      <c r="AH14" s="88" t="str">
        <f t="shared" si="69"/>
        <v/>
      </c>
      <c r="AI14" s="87" t="str">
        <f t="shared" si="70"/>
        <v/>
      </c>
      <c r="AJ14" s="89" t="str">
        <f t="shared" si="71"/>
        <v/>
      </c>
      <c r="AK14" s="87" t="str">
        <f t="shared" si="72"/>
        <v/>
      </c>
      <c r="AL14" s="88" t="str">
        <f t="shared" si="73"/>
        <v/>
      </c>
      <c r="AM14" s="87" t="str">
        <f t="shared" si="74"/>
        <v/>
      </c>
      <c r="AN14" s="104" t="str">
        <f t="shared" si="75"/>
        <v/>
      </c>
      <c r="AO14" s="105"/>
      <c r="AP14" s="104"/>
      <c r="AQ14" s="87"/>
      <c r="AR14" s="104"/>
      <c r="AS14" s="87"/>
      <c r="AT14" s="104"/>
      <c r="AU14" s="108"/>
      <c r="AV14" s="187"/>
      <c r="AW14" s="110"/>
      <c r="AX14" s="109"/>
      <c r="AY14" s="110"/>
      <c r="AZ14" s="189"/>
      <c r="BA14" s="110"/>
      <c r="BB14" s="109"/>
      <c r="BC14" s="110"/>
      <c r="BD14" s="109"/>
      <c r="BE14" s="191"/>
      <c r="BF14" s="109"/>
      <c r="BG14" s="110"/>
      <c r="BH14" s="138"/>
      <c r="BI14" s="139"/>
      <c r="BJ14" s="65"/>
      <c r="BK14" s="63"/>
      <c r="BL14" s="64"/>
      <c r="BM14" s="63"/>
      <c r="BN14" s="206"/>
      <c r="BO14" s="89"/>
      <c r="BP14" s="183"/>
      <c r="BQ14" s="89"/>
      <c r="BR14" s="193"/>
      <c r="BS14" s="183"/>
      <c r="BT14" s="185"/>
      <c r="BU14" s="89"/>
      <c r="BV14" s="89"/>
      <c r="BW14" s="63"/>
      <c r="BX14" s="64"/>
      <c r="BY14" s="63"/>
      <c r="BZ14" s="138"/>
      <c r="CA14" s="63"/>
      <c r="CB14" s="167"/>
      <c r="CC14" s="63"/>
      <c r="CD14" s="167"/>
      <c r="CE14" s="63"/>
      <c r="CF14" s="167"/>
      <c r="CG14" s="169"/>
      <c r="CH14" s="64"/>
      <c r="CI14" s="63"/>
      <c r="CJ14" s="64"/>
      <c r="CK14" s="63"/>
      <c r="CL14" s="65"/>
      <c r="CM14" s="63"/>
      <c r="CN14" s="64"/>
      <c r="CO14" s="63"/>
      <c r="CP14" s="138"/>
      <c r="CQ14" s="68"/>
      <c r="CR14" s="69"/>
      <c r="CS14" s="171"/>
      <c r="CT14" s="69"/>
      <c r="CU14" s="68"/>
      <c r="CV14" s="69"/>
      <c r="CW14" s="68"/>
      <c r="CX14" s="69"/>
      <c r="CY14" s="208"/>
      <c r="CZ14" s="70"/>
      <c r="DA14" s="63"/>
      <c r="DB14" s="173"/>
      <c r="DC14" s="63"/>
      <c r="DD14" s="71"/>
      <c r="DE14" s="63"/>
      <c r="DF14" s="71"/>
      <c r="DG14" s="63"/>
      <c r="DH14" s="68"/>
      <c r="DI14" s="175"/>
      <c r="DJ14" s="176"/>
      <c r="DK14" s="175"/>
      <c r="DL14" s="176"/>
      <c r="DM14" s="175"/>
      <c r="DN14" s="176"/>
      <c r="DO14" s="175"/>
      <c r="DP14" s="176"/>
      <c r="DQ14" s="175"/>
      <c r="DR14" s="176"/>
      <c r="DS14" s="175"/>
      <c r="DT14" s="176"/>
      <c r="DU14" s="175"/>
      <c r="DV14" s="176"/>
      <c r="DW14" s="175"/>
      <c r="DX14" s="176"/>
      <c r="DY14" s="175"/>
      <c r="DZ14" s="176"/>
      <c r="EA14" s="175"/>
      <c r="EB14" s="176"/>
      <c r="EC14" s="175"/>
      <c r="ED14" s="176"/>
      <c r="EE14" s="175"/>
      <c r="EF14" s="176"/>
      <c r="EG14" s="69"/>
      <c r="EH14" s="66"/>
      <c r="EI14" s="66"/>
      <c r="EJ14" s="67"/>
      <c r="EK14" s="67"/>
      <c r="EL14" s="67"/>
      <c r="EM14" s="204"/>
      <c r="EN14" s="200"/>
      <c r="EO14" s="198"/>
      <c r="EP14" s="182"/>
      <c r="EQ14" s="182"/>
      <c r="ER14" s="182"/>
      <c r="ES14" s="182"/>
    </row>
    <row r="15" spans="1:149" x14ac:dyDescent="0.2">
      <c r="A15" s="61"/>
      <c r="B15" s="114">
        <f t="shared" si="76"/>
        <v>7</v>
      </c>
      <c r="C15" s="87" t="str">
        <f t="shared" si="38"/>
        <v/>
      </c>
      <c r="D15" s="88" t="str">
        <f t="shared" si="39"/>
        <v/>
      </c>
      <c r="E15" s="87" t="str">
        <f t="shared" si="40"/>
        <v/>
      </c>
      <c r="F15" s="89" t="str">
        <f t="shared" si="41"/>
        <v/>
      </c>
      <c r="G15" s="87" t="str">
        <f t="shared" si="42"/>
        <v/>
      </c>
      <c r="H15" s="88" t="str">
        <f t="shared" si="43"/>
        <v/>
      </c>
      <c r="I15" s="87" t="str">
        <f t="shared" si="44"/>
        <v/>
      </c>
      <c r="J15" s="89" t="str">
        <f t="shared" si="45"/>
        <v/>
      </c>
      <c r="K15" s="87" t="str">
        <f t="shared" si="46"/>
        <v/>
      </c>
      <c r="L15" s="88" t="str">
        <f t="shared" si="47"/>
        <v/>
      </c>
      <c r="M15" s="87" t="str">
        <f t="shared" si="48"/>
        <v/>
      </c>
      <c r="N15" s="89" t="str">
        <f t="shared" si="49"/>
        <v/>
      </c>
      <c r="O15" s="87" t="str">
        <f t="shared" si="50"/>
        <v/>
      </c>
      <c r="P15" s="88" t="str">
        <f t="shared" si="51"/>
        <v/>
      </c>
      <c r="Q15" s="87" t="str">
        <f t="shared" si="52"/>
        <v/>
      </c>
      <c r="R15" s="89" t="str">
        <f t="shared" si="53"/>
        <v/>
      </c>
      <c r="S15" s="87" t="str">
        <f t="shared" si="54"/>
        <v/>
      </c>
      <c r="T15" s="88" t="str">
        <f t="shared" si="55"/>
        <v/>
      </c>
      <c r="U15" s="87" t="str">
        <f t="shared" si="56"/>
        <v/>
      </c>
      <c r="V15" s="89" t="str">
        <f t="shared" si="57"/>
        <v/>
      </c>
      <c r="W15" s="87" t="str">
        <f t="shared" si="58"/>
        <v/>
      </c>
      <c r="X15" s="88" t="str">
        <f t="shared" si="59"/>
        <v/>
      </c>
      <c r="Y15" s="87" t="str">
        <f t="shared" si="60"/>
        <v/>
      </c>
      <c r="Z15" s="89" t="str">
        <f t="shared" si="61"/>
        <v/>
      </c>
      <c r="AA15" s="87" t="str">
        <f t="shared" si="62"/>
        <v/>
      </c>
      <c r="AB15" s="88" t="str">
        <f t="shared" si="63"/>
        <v/>
      </c>
      <c r="AC15" s="87" t="str">
        <f t="shared" si="64"/>
        <v/>
      </c>
      <c r="AD15" s="88" t="str">
        <f t="shared" si="65"/>
        <v/>
      </c>
      <c r="AE15" s="87" t="str">
        <f t="shared" si="66"/>
        <v/>
      </c>
      <c r="AF15" s="89" t="str">
        <f t="shared" si="67"/>
        <v/>
      </c>
      <c r="AG15" s="87" t="str">
        <f t="shared" si="68"/>
        <v/>
      </c>
      <c r="AH15" s="88" t="str">
        <f t="shared" si="69"/>
        <v/>
      </c>
      <c r="AI15" s="87" t="str">
        <f t="shared" si="70"/>
        <v/>
      </c>
      <c r="AJ15" s="89" t="str">
        <f t="shared" si="71"/>
        <v/>
      </c>
      <c r="AK15" s="87" t="str">
        <f t="shared" si="72"/>
        <v/>
      </c>
      <c r="AL15" s="88" t="str">
        <f t="shared" si="73"/>
        <v/>
      </c>
      <c r="AM15" s="87" t="str">
        <f t="shared" si="74"/>
        <v/>
      </c>
      <c r="AN15" s="104" t="str">
        <f t="shared" si="75"/>
        <v/>
      </c>
      <c r="AO15" s="105"/>
      <c r="AP15" s="104"/>
      <c r="AQ15" s="87"/>
      <c r="AR15" s="104"/>
      <c r="AS15" s="87"/>
      <c r="AT15" s="104"/>
      <c r="AU15" s="108"/>
      <c r="AV15" s="187"/>
      <c r="AW15" s="110"/>
      <c r="AX15" s="109"/>
      <c r="AY15" s="110"/>
      <c r="AZ15" s="189"/>
      <c r="BA15" s="110"/>
      <c r="BB15" s="109"/>
      <c r="BC15" s="110"/>
      <c r="BD15" s="109"/>
      <c r="BE15" s="191"/>
      <c r="BF15" s="109"/>
      <c r="BG15" s="110"/>
      <c r="BH15" s="138"/>
      <c r="BI15" s="139"/>
      <c r="BJ15" s="65"/>
      <c r="BK15" s="63"/>
      <c r="BL15" s="64"/>
      <c r="BM15" s="63"/>
      <c r="BN15" s="206"/>
      <c r="BO15" s="89"/>
      <c r="BP15" s="183"/>
      <c r="BQ15" s="89"/>
      <c r="BR15" s="193"/>
      <c r="BS15" s="183"/>
      <c r="BT15" s="185"/>
      <c r="BU15" s="89"/>
      <c r="BV15" s="89"/>
      <c r="BW15" s="63"/>
      <c r="BX15" s="64"/>
      <c r="BY15" s="63"/>
      <c r="BZ15" s="138"/>
      <c r="CA15" s="63"/>
      <c r="CB15" s="167"/>
      <c r="CC15" s="63"/>
      <c r="CD15" s="167"/>
      <c r="CE15" s="63"/>
      <c r="CF15" s="167"/>
      <c r="CG15" s="169"/>
      <c r="CH15" s="64"/>
      <c r="CI15" s="63"/>
      <c r="CJ15" s="64"/>
      <c r="CK15" s="63"/>
      <c r="CL15" s="65"/>
      <c r="CM15" s="63"/>
      <c r="CN15" s="64"/>
      <c r="CO15" s="63"/>
      <c r="CP15" s="138"/>
      <c r="CQ15" s="68"/>
      <c r="CR15" s="69"/>
      <c r="CS15" s="171"/>
      <c r="CT15" s="69"/>
      <c r="CU15" s="68"/>
      <c r="CV15" s="69"/>
      <c r="CW15" s="68"/>
      <c r="CX15" s="69"/>
      <c r="CY15" s="208"/>
      <c r="CZ15" s="70"/>
      <c r="DA15" s="63"/>
      <c r="DB15" s="173"/>
      <c r="DC15" s="63"/>
      <c r="DD15" s="71"/>
      <c r="DE15" s="63"/>
      <c r="DF15" s="71"/>
      <c r="DG15" s="63"/>
      <c r="DH15" s="68"/>
      <c r="DI15" s="175"/>
      <c r="DJ15" s="176"/>
      <c r="DK15" s="175"/>
      <c r="DL15" s="176"/>
      <c r="DM15" s="175"/>
      <c r="DN15" s="176"/>
      <c r="DO15" s="175"/>
      <c r="DP15" s="176"/>
      <c r="DQ15" s="175"/>
      <c r="DR15" s="176"/>
      <c r="DS15" s="175"/>
      <c r="DT15" s="176"/>
      <c r="DU15" s="175"/>
      <c r="DV15" s="176"/>
      <c r="DW15" s="175"/>
      <c r="DX15" s="176"/>
      <c r="DY15" s="175"/>
      <c r="DZ15" s="176"/>
      <c r="EA15" s="175"/>
      <c r="EB15" s="176"/>
      <c r="EC15" s="175"/>
      <c r="ED15" s="176"/>
      <c r="EE15" s="175"/>
      <c r="EF15" s="176"/>
      <c r="EG15" s="69"/>
      <c r="EH15" s="66"/>
      <c r="EI15" s="66"/>
      <c r="EJ15" s="67"/>
      <c r="EK15" s="67"/>
      <c r="EL15" s="67"/>
      <c r="EM15" s="204"/>
      <c r="EN15" s="200"/>
      <c r="EO15" s="198"/>
      <c r="EP15" s="182"/>
      <c r="EQ15" s="182"/>
      <c r="ER15" s="182"/>
      <c r="ES15" s="182"/>
    </row>
    <row r="16" spans="1:149" x14ac:dyDescent="0.2">
      <c r="A16" s="61"/>
      <c r="B16" s="114">
        <f t="shared" si="76"/>
        <v>8</v>
      </c>
      <c r="C16" s="87" t="str">
        <f t="shared" si="38"/>
        <v/>
      </c>
      <c r="D16" s="88" t="str">
        <f t="shared" si="39"/>
        <v/>
      </c>
      <c r="E16" s="87" t="str">
        <f t="shared" si="40"/>
        <v/>
      </c>
      <c r="F16" s="89" t="str">
        <f t="shared" si="41"/>
        <v/>
      </c>
      <c r="G16" s="87" t="str">
        <f t="shared" si="42"/>
        <v/>
      </c>
      <c r="H16" s="88" t="str">
        <f t="shared" si="43"/>
        <v/>
      </c>
      <c r="I16" s="87" t="str">
        <f t="shared" si="44"/>
        <v/>
      </c>
      <c r="J16" s="89" t="str">
        <f t="shared" si="45"/>
        <v/>
      </c>
      <c r="K16" s="87" t="str">
        <f t="shared" si="46"/>
        <v/>
      </c>
      <c r="L16" s="88" t="str">
        <f t="shared" si="47"/>
        <v/>
      </c>
      <c r="M16" s="87" t="str">
        <f t="shared" si="48"/>
        <v/>
      </c>
      <c r="N16" s="89" t="str">
        <f t="shared" si="49"/>
        <v/>
      </c>
      <c r="O16" s="87" t="str">
        <f t="shared" si="50"/>
        <v/>
      </c>
      <c r="P16" s="88" t="str">
        <f t="shared" si="51"/>
        <v/>
      </c>
      <c r="Q16" s="87" t="str">
        <f t="shared" si="52"/>
        <v/>
      </c>
      <c r="R16" s="89" t="str">
        <f t="shared" si="53"/>
        <v/>
      </c>
      <c r="S16" s="87" t="str">
        <f t="shared" si="54"/>
        <v/>
      </c>
      <c r="T16" s="88" t="str">
        <f t="shared" si="55"/>
        <v/>
      </c>
      <c r="U16" s="87" t="str">
        <f t="shared" si="56"/>
        <v/>
      </c>
      <c r="V16" s="89" t="str">
        <f t="shared" si="57"/>
        <v/>
      </c>
      <c r="W16" s="87" t="str">
        <f t="shared" si="58"/>
        <v/>
      </c>
      <c r="X16" s="88" t="str">
        <f t="shared" si="59"/>
        <v/>
      </c>
      <c r="Y16" s="87" t="str">
        <f t="shared" si="60"/>
        <v/>
      </c>
      <c r="Z16" s="89" t="str">
        <f t="shared" si="61"/>
        <v/>
      </c>
      <c r="AA16" s="87" t="str">
        <f t="shared" si="62"/>
        <v/>
      </c>
      <c r="AB16" s="88" t="str">
        <f t="shared" si="63"/>
        <v/>
      </c>
      <c r="AC16" s="87" t="str">
        <f t="shared" si="64"/>
        <v/>
      </c>
      <c r="AD16" s="88" t="str">
        <f t="shared" si="65"/>
        <v/>
      </c>
      <c r="AE16" s="87" t="str">
        <f t="shared" si="66"/>
        <v/>
      </c>
      <c r="AF16" s="89" t="str">
        <f t="shared" si="67"/>
        <v/>
      </c>
      <c r="AG16" s="87" t="str">
        <f t="shared" si="68"/>
        <v/>
      </c>
      <c r="AH16" s="88" t="str">
        <f t="shared" si="69"/>
        <v/>
      </c>
      <c r="AI16" s="87" t="str">
        <f t="shared" si="70"/>
        <v/>
      </c>
      <c r="AJ16" s="89" t="str">
        <f t="shared" si="71"/>
        <v/>
      </c>
      <c r="AK16" s="87" t="str">
        <f t="shared" si="72"/>
        <v/>
      </c>
      <c r="AL16" s="88" t="str">
        <f t="shared" si="73"/>
        <v/>
      </c>
      <c r="AM16" s="87" t="str">
        <f t="shared" si="74"/>
        <v/>
      </c>
      <c r="AN16" s="104" t="str">
        <f t="shared" si="75"/>
        <v/>
      </c>
      <c r="AO16" s="105"/>
      <c r="AP16" s="104"/>
      <c r="AQ16" s="87"/>
      <c r="AR16" s="104"/>
      <c r="AS16" s="87"/>
      <c r="AT16" s="104"/>
      <c r="AU16" s="108"/>
      <c r="AV16" s="187"/>
      <c r="AW16" s="110"/>
      <c r="AX16" s="109"/>
      <c r="AY16" s="110"/>
      <c r="AZ16" s="189"/>
      <c r="BA16" s="110"/>
      <c r="BB16" s="109"/>
      <c r="BC16" s="110"/>
      <c r="BD16" s="109"/>
      <c r="BE16" s="191"/>
      <c r="BF16" s="109"/>
      <c r="BG16" s="110"/>
      <c r="BH16" s="138"/>
      <c r="BI16" s="139"/>
      <c r="BJ16" s="65"/>
      <c r="BK16" s="63"/>
      <c r="BL16" s="64"/>
      <c r="BM16" s="63"/>
      <c r="BN16" s="206"/>
      <c r="BO16" s="89"/>
      <c r="BP16" s="183"/>
      <c r="BQ16" s="89"/>
      <c r="BR16" s="193"/>
      <c r="BS16" s="183"/>
      <c r="BT16" s="185"/>
      <c r="BU16" s="89"/>
      <c r="BV16" s="89"/>
      <c r="BW16" s="63"/>
      <c r="BX16" s="64"/>
      <c r="BY16" s="63"/>
      <c r="BZ16" s="138"/>
      <c r="CA16" s="63"/>
      <c r="CB16" s="167"/>
      <c r="CC16" s="63"/>
      <c r="CD16" s="167"/>
      <c r="CE16" s="63"/>
      <c r="CF16" s="167"/>
      <c r="CG16" s="169"/>
      <c r="CH16" s="64"/>
      <c r="CI16" s="63"/>
      <c r="CJ16" s="64"/>
      <c r="CK16" s="63"/>
      <c r="CL16" s="65"/>
      <c r="CM16" s="63"/>
      <c r="CN16" s="64"/>
      <c r="CO16" s="63"/>
      <c r="CP16" s="138"/>
      <c r="CQ16" s="68"/>
      <c r="CR16" s="69"/>
      <c r="CS16" s="171"/>
      <c r="CT16" s="69"/>
      <c r="CU16" s="68"/>
      <c r="CV16" s="69"/>
      <c r="CW16" s="68"/>
      <c r="CX16" s="69"/>
      <c r="CY16" s="208"/>
      <c r="CZ16" s="70"/>
      <c r="DA16" s="63"/>
      <c r="DB16" s="173"/>
      <c r="DC16" s="63"/>
      <c r="DD16" s="71"/>
      <c r="DE16" s="63"/>
      <c r="DF16" s="71"/>
      <c r="DG16" s="63"/>
      <c r="DH16" s="68"/>
      <c r="DI16" s="175"/>
      <c r="DJ16" s="176"/>
      <c r="DK16" s="175"/>
      <c r="DL16" s="176"/>
      <c r="DM16" s="175"/>
      <c r="DN16" s="176"/>
      <c r="DO16" s="175"/>
      <c r="DP16" s="176"/>
      <c r="DQ16" s="175"/>
      <c r="DR16" s="176"/>
      <c r="DS16" s="175"/>
      <c r="DT16" s="176"/>
      <c r="DU16" s="175"/>
      <c r="DV16" s="176"/>
      <c r="DW16" s="175"/>
      <c r="DX16" s="176"/>
      <c r="DY16" s="175"/>
      <c r="DZ16" s="176"/>
      <c r="EA16" s="175"/>
      <c r="EB16" s="176"/>
      <c r="EC16" s="175"/>
      <c r="ED16" s="176"/>
      <c r="EE16" s="175"/>
      <c r="EF16" s="176"/>
      <c r="EG16" s="69"/>
      <c r="EH16" s="66"/>
      <c r="EI16" s="66"/>
      <c r="EJ16" s="67"/>
      <c r="EK16" s="67"/>
      <c r="EL16" s="67"/>
      <c r="EM16" s="204"/>
      <c r="EN16" s="200"/>
      <c r="EO16" s="198"/>
      <c r="EP16" s="182"/>
      <c r="EQ16" s="182"/>
      <c r="ER16" s="182"/>
      <c r="ES16" s="182"/>
    </row>
    <row r="17" spans="1:149" x14ac:dyDescent="0.2">
      <c r="A17" s="61"/>
      <c r="B17" s="114">
        <f t="shared" si="76"/>
        <v>9</v>
      </c>
      <c r="C17" s="87" t="str">
        <f t="shared" si="38"/>
        <v/>
      </c>
      <c r="D17" s="88" t="str">
        <f t="shared" si="39"/>
        <v/>
      </c>
      <c r="E17" s="87" t="str">
        <f t="shared" si="40"/>
        <v/>
      </c>
      <c r="F17" s="89" t="str">
        <f t="shared" si="41"/>
        <v/>
      </c>
      <c r="G17" s="87" t="str">
        <f t="shared" si="42"/>
        <v/>
      </c>
      <c r="H17" s="88" t="str">
        <f t="shared" si="43"/>
        <v/>
      </c>
      <c r="I17" s="87" t="str">
        <f t="shared" si="44"/>
        <v/>
      </c>
      <c r="J17" s="89" t="str">
        <f t="shared" si="45"/>
        <v/>
      </c>
      <c r="K17" s="87" t="str">
        <f t="shared" si="46"/>
        <v/>
      </c>
      <c r="L17" s="88" t="str">
        <f t="shared" si="47"/>
        <v/>
      </c>
      <c r="M17" s="87" t="str">
        <f t="shared" si="48"/>
        <v/>
      </c>
      <c r="N17" s="89" t="str">
        <f t="shared" si="49"/>
        <v/>
      </c>
      <c r="O17" s="87" t="str">
        <f t="shared" si="50"/>
        <v/>
      </c>
      <c r="P17" s="88" t="str">
        <f t="shared" si="51"/>
        <v/>
      </c>
      <c r="Q17" s="87" t="str">
        <f t="shared" si="52"/>
        <v/>
      </c>
      <c r="R17" s="89" t="str">
        <f t="shared" si="53"/>
        <v/>
      </c>
      <c r="S17" s="87" t="str">
        <f t="shared" si="54"/>
        <v/>
      </c>
      <c r="T17" s="88" t="str">
        <f t="shared" si="55"/>
        <v/>
      </c>
      <c r="U17" s="87" t="str">
        <f t="shared" si="56"/>
        <v/>
      </c>
      <c r="V17" s="89" t="str">
        <f t="shared" si="57"/>
        <v/>
      </c>
      <c r="W17" s="87" t="str">
        <f t="shared" si="58"/>
        <v/>
      </c>
      <c r="X17" s="88" t="str">
        <f t="shared" si="59"/>
        <v/>
      </c>
      <c r="Y17" s="87" t="str">
        <f t="shared" si="60"/>
        <v/>
      </c>
      <c r="Z17" s="89" t="str">
        <f t="shared" si="61"/>
        <v/>
      </c>
      <c r="AA17" s="87" t="str">
        <f t="shared" si="62"/>
        <v/>
      </c>
      <c r="AB17" s="88" t="str">
        <f t="shared" si="63"/>
        <v/>
      </c>
      <c r="AC17" s="87" t="str">
        <f t="shared" si="64"/>
        <v/>
      </c>
      <c r="AD17" s="88" t="str">
        <f t="shared" si="65"/>
        <v/>
      </c>
      <c r="AE17" s="87" t="str">
        <f t="shared" si="66"/>
        <v/>
      </c>
      <c r="AF17" s="89" t="str">
        <f t="shared" si="67"/>
        <v/>
      </c>
      <c r="AG17" s="87" t="str">
        <f t="shared" si="68"/>
        <v/>
      </c>
      <c r="AH17" s="88" t="str">
        <f t="shared" si="69"/>
        <v/>
      </c>
      <c r="AI17" s="87" t="str">
        <f t="shared" si="70"/>
        <v/>
      </c>
      <c r="AJ17" s="89" t="str">
        <f t="shared" si="71"/>
        <v/>
      </c>
      <c r="AK17" s="87" t="str">
        <f t="shared" si="72"/>
        <v/>
      </c>
      <c r="AL17" s="88" t="str">
        <f t="shared" si="73"/>
        <v/>
      </c>
      <c r="AM17" s="87" t="str">
        <f t="shared" si="74"/>
        <v/>
      </c>
      <c r="AN17" s="104" t="str">
        <f t="shared" si="75"/>
        <v/>
      </c>
      <c r="AO17" s="105"/>
      <c r="AP17" s="104"/>
      <c r="AQ17" s="87"/>
      <c r="AR17" s="104"/>
      <c r="AS17" s="87"/>
      <c r="AT17" s="104"/>
      <c r="AU17" s="108"/>
      <c r="AV17" s="187"/>
      <c r="AW17" s="110"/>
      <c r="AX17" s="109"/>
      <c r="AY17" s="110"/>
      <c r="AZ17" s="189"/>
      <c r="BA17" s="110"/>
      <c r="BB17" s="109"/>
      <c r="BC17" s="110"/>
      <c r="BD17" s="109"/>
      <c r="BE17" s="191"/>
      <c r="BF17" s="109"/>
      <c r="BG17" s="110"/>
      <c r="BH17" s="138"/>
      <c r="BI17" s="139"/>
      <c r="BJ17" s="65"/>
      <c r="BK17" s="63"/>
      <c r="BL17" s="64"/>
      <c r="BM17" s="63"/>
      <c r="BN17" s="206"/>
      <c r="BO17" s="89"/>
      <c r="BP17" s="183"/>
      <c r="BQ17" s="89"/>
      <c r="BR17" s="193"/>
      <c r="BS17" s="183"/>
      <c r="BT17" s="185"/>
      <c r="BU17" s="89"/>
      <c r="BV17" s="89"/>
      <c r="BW17" s="63"/>
      <c r="BX17" s="64"/>
      <c r="BY17" s="63"/>
      <c r="BZ17" s="138"/>
      <c r="CA17" s="63"/>
      <c r="CB17" s="167"/>
      <c r="CC17" s="63"/>
      <c r="CD17" s="167"/>
      <c r="CE17" s="63"/>
      <c r="CF17" s="167"/>
      <c r="CG17" s="169"/>
      <c r="CH17" s="64"/>
      <c r="CI17" s="63"/>
      <c r="CJ17" s="64"/>
      <c r="CK17" s="63"/>
      <c r="CL17" s="65"/>
      <c r="CM17" s="63"/>
      <c r="CN17" s="64"/>
      <c r="CO17" s="63"/>
      <c r="CP17" s="138"/>
      <c r="CQ17" s="68"/>
      <c r="CR17" s="69"/>
      <c r="CS17" s="171"/>
      <c r="CT17" s="69"/>
      <c r="CU17" s="68"/>
      <c r="CV17" s="69"/>
      <c r="CW17" s="68"/>
      <c r="CX17" s="69"/>
      <c r="CY17" s="208"/>
      <c r="CZ17" s="70"/>
      <c r="DA17" s="63"/>
      <c r="DB17" s="173"/>
      <c r="DC17" s="63"/>
      <c r="DD17" s="71"/>
      <c r="DE17" s="63"/>
      <c r="DF17" s="71"/>
      <c r="DG17" s="63"/>
      <c r="DH17" s="68"/>
      <c r="DI17" s="175"/>
      <c r="DJ17" s="176"/>
      <c r="DK17" s="175"/>
      <c r="DL17" s="176"/>
      <c r="DM17" s="175"/>
      <c r="DN17" s="176"/>
      <c r="DO17" s="175"/>
      <c r="DP17" s="176"/>
      <c r="DQ17" s="175"/>
      <c r="DR17" s="176"/>
      <c r="DS17" s="175"/>
      <c r="DT17" s="176"/>
      <c r="DU17" s="175"/>
      <c r="DV17" s="176"/>
      <c r="DW17" s="175"/>
      <c r="DX17" s="176"/>
      <c r="DY17" s="175"/>
      <c r="DZ17" s="176"/>
      <c r="EA17" s="175"/>
      <c r="EB17" s="176"/>
      <c r="EC17" s="175"/>
      <c r="ED17" s="176"/>
      <c r="EE17" s="175"/>
      <c r="EF17" s="176"/>
      <c r="EG17" s="69"/>
      <c r="EH17" s="66"/>
      <c r="EI17" s="66"/>
      <c r="EJ17" s="67"/>
      <c r="EK17" s="67"/>
      <c r="EL17" s="67"/>
      <c r="EM17" s="204"/>
      <c r="EN17" s="200"/>
      <c r="EO17" s="198"/>
      <c r="EP17" s="182"/>
      <c r="EQ17" s="182"/>
      <c r="ER17" s="182"/>
      <c r="ES17" s="182"/>
    </row>
    <row r="18" spans="1:149" x14ac:dyDescent="0.2">
      <c r="A18" s="61"/>
      <c r="B18" s="114">
        <f t="shared" si="76"/>
        <v>10</v>
      </c>
      <c r="C18" s="87" t="str">
        <f t="shared" si="38"/>
        <v/>
      </c>
      <c r="D18" s="88" t="str">
        <f t="shared" si="39"/>
        <v/>
      </c>
      <c r="E18" s="87" t="str">
        <f t="shared" si="40"/>
        <v/>
      </c>
      <c r="F18" s="89" t="str">
        <f t="shared" si="41"/>
        <v/>
      </c>
      <c r="G18" s="87" t="str">
        <f t="shared" si="42"/>
        <v/>
      </c>
      <c r="H18" s="88" t="str">
        <f t="shared" si="43"/>
        <v/>
      </c>
      <c r="I18" s="87" t="str">
        <f t="shared" si="44"/>
        <v/>
      </c>
      <c r="J18" s="89" t="str">
        <f t="shared" si="45"/>
        <v/>
      </c>
      <c r="K18" s="87" t="str">
        <f t="shared" si="46"/>
        <v/>
      </c>
      <c r="L18" s="88" t="str">
        <f t="shared" si="47"/>
        <v/>
      </c>
      <c r="M18" s="87" t="str">
        <f t="shared" si="48"/>
        <v/>
      </c>
      <c r="N18" s="89" t="str">
        <f t="shared" si="49"/>
        <v/>
      </c>
      <c r="O18" s="87" t="str">
        <f t="shared" si="50"/>
        <v/>
      </c>
      <c r="P18" s="88" t="str">
        <f t="shared" si="51"/>
        <v/>
      </c>
      <c r="Q18" s="87" t="str">
        <f t="shared" si="52"/>
        <v/>
      </c>
      <c r="R18" s="89" t="str">
        <f t="shared" si="53"/>
        <v/>
      </c>
      <c r="S18" s="87" t="str">
        <f t="shared" si="54"/>
        <v/>
      </c>
      <c r="T18" s="88" t="str">
        <f t="shared" si="55"/>
        <v/>
      </c>
      <c r="U18" s="87" t="str">
        <f t="shared" si="56"/>
        <v/>
      </c>
      <c r="V18" s="89" t="str">
        <f t="shared" si="57"/>
        <v/>
      </c>
      <c r="W18" s="87" t="str">
        <f t="shared" si="58"/>
        <v/>
      </c>
      <c r="X18" s="88" t="str">
        <f t="shared" si="59"/>
        <v/>
      </c>
      <c r="Y18" s="87" t="str">
        <f t="shared" si="60"/>
        <v/>
      </c>
      <c r="Z18" s="89" t="str">
        <f t="shared" si="61"/>
        <v/>
      </c>
      <c r="AA18" s="87" t="str">
        <f t="shared" si="62"/>
        <v/>
      </c>
      <c r="AB18" s="88" t="str">
        <f t="shared" si="63"/>
        <v/>
      </c>
      <c r="AC18" s="87" t="str">
        <f t="shared" si="64"/>
        <v/>
      </c>
      <c r="AD18" s="88" t="str">
        <f t="shared" si="65"/>
        <v/>
      </c>
      <c r="AE18" s="87" t="str">
        <f t="shared" si="66"/>
        <v/>
      </c>
      <c r="AF18" s="89" t="str">
        <f t="shared" si="67"/>
        <v/>
      </c>
      <c r="AG18" s="87" t="str">
        <f t="shared" si="68"/>
        <v/>
      </c>
      <c r="AH18" s="88" t="str">
        <f t="shared" si="69"/>
        <v/>
      </c>
      <c r="AI18" s="87" t="str">
        <f t="shared" si="70"/>
        <v/>
      </c>
      <c r="AJ18" s="89" t="str">
        <f t="shared" si="71"/>
        <v/>
      </c>
      <c r="AK18" s="87" t="str">
        <f t="shared" si="72"/>
        <v/>
      </c>
      <c r="AL18" s="88" t="str">
        <f t="shared" si="73"/>
        <v/>
      </c>
      <c r="AM18" s="87" t="str">
        <f t="shared" si="74"/>
        <v/>
      </c>
      <c r="AN18" s="104" t="str">
        <f t="shared" si="75"/>
        <v/>
      </c>
      <c r="AO18" s="105"/>
      <c r="AP18" s="104"/>
      <c r="AQ18" s="87"/>
      <c r="AR18" s="104"/>
      <c r="AS18" s="87"/>
      <c r="AT18" s="104"/>
      <c r="AU18" s="108"/>
      <c r="AV18" s="187"/>
      <c r="AW18" s="110"/>
      <c r="AX18" s="109"/>
      <c r="AY18" s="110"/>
      <c r="AZ18" s="189"/>
      <c r="BA18" s="110"/>
      <c r="BB18" s="109"/>
      <c r="BC18" s="110"/>
      <c r="BD18" s="109"/>
      <c r="BE18" s="191"/>
      <c r="BF18" s="109"/>
      <c r="BG18" s="110"/>
      <c r="BH18" s="138"/>
      <c r="BI18" s="139"/>
      <c r="BJ18" s="65"/>
      <c r="BK18" s="63"/>
      <c r="BL18" s="64"/>
      <c r="BM18" s="63"/>
      <c r="BN18" s="206"/>
      <c r="BO18" s="89"/>
      <c r="BP18" s="183"/>
      <c r="BQ18" s="89"/>
      <c r="BR18" s="193"/>
      <c r="BS18" s="183"/>
      <c r="BT18" s="185"/>
      <c r="BU18" s="89"/>
      <c r="BV18" s="89"/>
      <c r="BW18" s="63"/>
      <c r="BX18" s="64"/>
      <c r="BY18" s="63"/>
      <c r="BZ18" s="138"/>
      <c r="CA18" s="63"/>
      <c r="CB18" s="167"/>
      <c r="CC18" s="63"/>
      <c r="CD18" s="167"/>
      <c r="CE18" s="63"/>
      <c r="CF18" s="167"/>
      <c r="CG18" s="169"/>
      <c r="CH18" s="64"/>
      <c r="CI18" s="63"/>
      <c r="CJ18" s="64"/>
      <c r="CK18" s="63"/>
      <c r="CL18" s="65"/>
      <c r="CM18" s="63"/>
      <c r="CN18" s="64"/>
      <c r="CO18" s="63"/>
      <c r="CP18" s="138"/>
      <c r="CQ18" s="68"/>
      <c r="CR18" s="69"/>
      <c r="CS18" s="171"/>
      <c r="CT18" s="69"/>
      <c r="CU18" s="68"/>
      <c r="CV18" s="69"/>
      <c r="CW18" s="68"/>
      <c r="CX18" s="69"/>
      <c r="CY18" s="208"/>
      <c r="CZ18" s="70"/>
      <c r="DA18" s="63"/>
      <c r="DB18" s="173"/>
      <c r="DC18" s="63"/>
      <c r="DD18" s="71"/>
      <c r="DE18" s="63"/>
      <c r="DF18" s="71"/>
      <c r="DG18" s="63"/>
      <c r="DH18" s="68"/>
      <c r="DI18" s="175"/>
      <c r="DJ18" s="176"/>
      <c r="DK18" s="175"/>
      <c r="DL18" s="176"/>
      <c r="DM18" s="175"/>
      <c r="DN18" s="176"/>
      <c r="DO18" s="175"/>
      <c r="DP18" s="176"/>
      <c r="DQ18" s="175"/>
      <c r="DR18" s="176"/>
      <c r="DS18" s="175"/>
      <c r="DT18" s="176"/>
      <c r="DU18" s="175"/>
      <c r="DV18" s="176"/>
      <c r="DW18" s="175"/>
      <c r="DX18" s="176"/>
      <c r="DY18" s="175"/>
      <c r="DZ18" s="176"/>
      <c r="EA18" s="175"/>
      <c r="EB18" s="176"/>
      <c r="EC18" s="175"/>
      <c r="ED18" s="176"/>
      <c r="EE18" s="175"/>
      <c r="EF18" s="176"/>
      <c r="EG18" s="69"/>
      <c r="EH18" s="66"/>
      <c r="EI18" s="66"/>
      <c r="EJ18" s="67"/>
      <c r="EK18" s="67"/>
      <c r="EL18" s="67"/>
      <c r="EM18" s="204"/>
      <c r="EN18" s="200"/>
      <c r="EO18" s="198"/>
      <c r="EP18" s="182"/>
      <c r="EQ18" s="182"/>
      <c r="ER18" s="182"/>
      <c r="ES18" s="182"/>
    </row>
    <row r="19" spans="1:149" x14ac:dyDescent="0.2">
      <c r="A19" s="61"/>
      <c r="B19" s="114">
        <f t="shared" si="76"/>
        <v>11</v>
      </c>
      <c r="C19" s="87" t="str">
        <f t="shared" si="38"/>
        <v/>
      </c>
      <c r="D19" s="88" t="str">
        <f t="shared" si="39"/>
        <v/>
      </c>
      <c r="E19" s="87" t="str">
        <f t="shared" si="40"/>
        <v/>
      </c>
      <c r="F19" s="89" t="str">
        <f t="shared" si="41"/>
        <v/>
      </c>
      <c r="G19" s="87" t="str">
        <f t="shared" si="42"/>
        <v/>
      </c>
      <c r="H19" s="88" t="str">
        <f t="shared" si="43"/>
        <v/>
      </c>
      <c r="I19" s="87" t="str">
        <f t="shared" si="44"/>
        <v/>
      </c>
      <c r="J19" s="89" t="str">
        <f t="shared" si="45"/>
        <v/>
      </c>
      <c r="K19" s="87" t="str">
        <f t="shared" si="46"/>
        <v/>
      </c>
      <c r="L19" s="88" t="str">
        <f t="shared" si="47"/>
        <v/>
      </c>
      <c r="M19" s="87" t="str">
        <f t="shared" si="48"/>
        <v/>
      </c>
      <c r="N19" s="89" t="str">
        <f t="shared" si="49"/>
        <v/>
      </c>
      <c r="O19" s="87" t="str">
        <f t="shared" si="50"/>
        <v/>
      </c>
      <c r="P19" s="88" t="str">
        <f t="shared" si="51"/>
        <v/>
      </c>
      <c r="Q19" s="87" t="str">
        <f t="shared" si="52"/>
        <v/>
      </c>
      <c r="R19" s="89" t="str">
        <f t="shared" si="53"/>
        <v/>
      </c>
      <c r="S19" s="87" t="str">
        <f t="shared" si="54"/>
        <v/>
      </c>
      <c r="T19" s="88" t="str">
        <f t="shared" si="55"/>
        <v/>
      </c>
      <c r="U19" s="87" t="str">
        <f t="shared" si="56"/>
        <v/>
      </c>
      <c r="V19" s="89" t="str">
        <f t="shared" si="57"/>
        <v/>
      </c>
      <c r="W19" s="87" t="str">
        <f t="shared" si="58"/>
        <v/>
      </c>
      <c r="X19" s="88" t="str">
        <f t="shared" si="59"/>
        <v/>
      </c>
      <c r="Y19" s="87" t="str">
        <f t="shared" si="60"/>
        <v/>
      </c>
      <c r="Z19" s="89" t="str">
        <f t="shared" si="61"/>
        <v/>
      </c>
      <c r="AA19" s="87" t="str">
        <f t="shared" si="62"/>
        <v/>
      </c>
      <c r="AB19" s="88" t="str">
        <f t="shared" si="63"/>
        <v/>
      </c>
      <c r="AC19" s="87" t="str">
        <f t="shared" si="64"/>
        <v/>
      </c>
      <c r="AD19" s="88" t="str">
        <f t="shared" si="65"/>
        <v/>
      </c>
      <c r="AE19" s="87" t="str">
        <f t="shared" si="66"/>
        <v/>
      </c>
      <c r="AF19" s="89" t="str">
        <f t="shared" si="67"/>
        <v/>
      </c>
      <c r="AG19" s="87" t="str">
        <f t="shared" si="68"/>
        <v/>
      </c>
      <c r="AH19" s="88" t="str">
        <f t="shared" si="69"/>
        <v/>
      </c>
      <c r="AI19" s="87" t="str">
        <f t="shared" si="70"/>
        <v/>
      </c>
      <c r="AJ19" s="89" t="str">
        <f t="shared" si="71"/>
        <v/>
      </c>
      <c r="AK19" s="87" t="str">
        <f t="shared" si="72"/>
        <v/>
      </c>
      <c r="AL19" s="88" t="str">
        <f t="shared" si="73"/>
        <v/>
      </c>
      <c r="AM19" s="87" t="str">
        <f t="shared" si="74"/>
        <v/>
      </c>
      <c r="AN19" s="104" t="str">
        <f t="shared" si="75"/>
        <v/>
      </c>
      <c r="AO19" s="105"/>
      <c r="AP19" s="104"/>
      <c r="AQ19" s="87"/>
      <c r="AR19" s="104"/>
      <c r="AS19" s="87"/>
      <c r="AT19" s="104"/>
      <c r="AU19" s="108"/>
      <c r="AV19" s="187"/>
      <c r="AW19" s="110"/>
      <c r="AX19" s="109"/>
      <c r="AY19" s="110"/>
      <c r="AZ19" s="189"/>
      <c r="BA19" s="110"/>
      <c r="BB19" s="109"/>
      <c r="BC19" s="110"/>
      <c r="BD19" s="109"/>
      <c r="BE19" s="191"/>
      <c r="BF19" s="109"/>
      <c r="BG19" s="110"/>
      <c r="BH19" s="138"/>
      <c r="BI19" s="139"/>
      <c r="BJ19" s="65"/>
      <c r="BK19" s="63"/>
      <c r="BL19" s="64"/>
      <c r="BM19" s="63"/>
      <c r="BN19" s="206"/>
      <c r="BO19" s="89"/>
      <c r="BP19" s="183"/>
      <c r="BQ19" s="89"/>
      <c r="BR19" s="193"/>
      <c r="BS19" s="183"/>
      <c r="BT19" s="185"/>
      <c r="BU19" s="89"/>
      <c r="BV19" s="89"/>
      <c r="BW19" s="63"/>
      <c r="BX19" s="64"/>
      <c r="BY19" s="63"/>
      <c r="BZ19" s="138"/>
      <c r="CA19" s="63"/>
      <c r="CB19" s="167"/>
      <c r="CC19" s="63"/>
      <c r="CD19" s="167"/>
      <c r="CE19" s="63"/>
      <c r="CF19" s="167"/>
      <c r="CG19" s="169"/>
      <c r="CH19" s="64"/>
      <c r="CI19" s="63"/>
      <c r="CJ19" s="64"/>
      <c r="CK19" s="63"/>
      <c r="CL19" s="65"/>
      <c r="CM19" s="63"/>
      <c r="CN19" s="64"/>
      <c r="CO19" s="63"/>
      <c r="CP19" s="138"/>
      <c r="CQ19" s="68"/>
      <c r="CR19" s="69"/>
      <c r="CS19" s="171"/>
      <c r="CT19" s="69"/>
      <c r="CU19" s="68"/>
      <c r="CV19" s="69"/>
      <c r="CW19" s="68"/>
      <c r="CX19" s="69"/>
      <c r="CY19" s="208"/>
      <c r="CZ19" s="70"/>
      <c r="DA19" s="63"/>
      <c r="DB19" s="173"/>
      <c r="DC19" s="63"/>
      <c r="DD19" s="71"/>
      <c r="DE19" s="63"/>
      <c r="DF19" s="71"/>
      <c r="DG19" s="63"/>
      <c r="DH19" s="68"/>
      <c r="DI19" s="175"/>
      <c r="DJ19" s="176"/>
      <c r="DK19" s="175"/>
      <c r="DL19" s="176"/>
      <c r="DM19" s="175"/>
      <c r="DN19" s="176"/>
      <c r="DO19" s="175"/>
      <c r="DP19" s="176"/>
      <c r="DQ19" s="175"/>
      <c r="DR19" s="176"/>
      <c r="DS19" s="175"/>
      <c r="DT19" s="176"/>
      <c r="DU19" s="175"/>
      <c r="DV19" s="176"/>
      <c r="DW19" s="175"/>
      <c r="DX19" s="176"/>
      <c r="DY19" s="175"/>
      <c r="DZ19" s="176"/>
      <c r="EA19" s="175"/>
      <c r="EB19" s="176"/>
      <c r="EC19" s="175"/>
      <c r="ED19" s="176"/>
      <c r="EE19" s="175"/>
      <c r="EF19" s="176"/>
      <c r="EG19" s="69"/>
      <c r="EH19" s="66"/>
      <c r="EI19" s="66"/>
      <c r="EJ19" s="67"/>
      <c r="EK19" s="67"/>
      <c r="EL19" s="67"/>
      <c r="EM19" s="204"/>
      <c r="EN19" s="200"/>
      <c r="EO19" s="198"/>
      <c r="EP19" s="182"/>
      <c r="EQ19" s="182"/>
      <c r="ER19" s="182"/>
      <c r="ES19" s="182"/>
    </row>
    <row r="20" spans="1:149" x14ac:dyDescent="0.2">
      <c r="A20" s="61"/>
      <c r="B20" s="114">
        <f t="shared" si="76"/>
        <v>12</v>
      </c>
      <c r="C20" s="87" t="str">
        <f t="shared" si="38"/>
        <v/>
      </c>
      <c r="D20" s="88" t="str">
        <f t="shared" si="39"/>
        <v/>
      </c>
      <c r="E20" s="87" t="str">
        <f t="shared" si="40"/>
        <v/>
      </c>
      <c r="F20" s="89" t="str">
        <f t="shared" si="41"/>
        <v/>
      </c>
      <c r="G20" s="87" t="str">
        <f t="shared" si="42"/>
        <v/>
      </c>
      <c r="H20" s="88" t="str">
        <f t="shared" si="43"/>
        <v/>
      </c>
      <c r="I20" s="87" t="str">
        <f t="shared" si="44"/>
        <v/>
      </c>
      <c r="J20" s="89" t="str">
        <f t="shared" si="45"/>
        <v/>
      </c>
      <c r="K20" s="87" t="str">
        <f t="shared" si="46"/>
        <v/>
      </c>
      <c r="L20" s="88" t="str">
        <f t="shared" si="47"/>
        <v/>
      </c>
      <c r="M20" s="87" t="str">
        <f t="shared" si="48"/>
        <v/>
      </c>
      <c r="N20" s="89" t="str">
        <f t="shared" si="49"/>
        <v/>
      </c>
      <c r="O20" s="87" t="str">
        <f t="shared" si="50"/>
        <v/>
      </c>
      <c r="P20" s="88" t="str">
        <f t="shared" si="51"/>
        <v/>
      </c>
      <c r="Q20" s="87" t="str">
        <f t="shared" si="52"/>
        <v/>
      </c>
      <c r="R20" s="89" t="str">
        <f t="shared" si="53"/>
        <v/>
      </c>
      <c r="S20" s="87" t="str">
        <f t="shared" si="54"/>
        <v/>
      </c>
      <c r="T20" s="88" t="str">
        <f t="shared" si="55"/>
        <v/>
      </c>
      <c r="U20" s="87" t="str">
        <f t="shared" si="56"/>
        <v/>
      </c>
      <c r="V20" s="89" t="str">
        <f t="shared" si="57"/>
        <v/>
      </c>
      <c r="W20" s="87" t="str">
        <f t="shared" si="58"/>
        <v/>
      </c>
      <c r="X20" s="88" t="str">
        <f t="shared" si="59"/>
        <v/>
      </c>
      <c r="Y20" s="87" t="str">
        <f t="shared" si="60"/>
        <v/>
      </c>
      <c r="Z20" s="89" t="str">
        <f t="shared" si="61"/>
        <v/>
      </c>
      <c r="AA20" s="87" t="str">
        <f t="shared" si="62"/>
        <v/>
      </c>
      <c r="AB20" s="88" t="str">
        <f t="shared" si="63"/>
        <v/>
      </c>
      <c r="AC20" s="87" t="str">
        <f t="shared" si="64"/>
        <v/>
      </c>
      <c r="AD20" s="88" t="str">
        <f t="shared" si="65"/>
        <v/>
      </c>
      <c r="AE20" s="87" t="str">
        <f t="shared" si="66"/>
        <v/>
      </c>
      <c r="AF20" s="89" t="str">
        <f t="shared" si="67"/>
        <v/>
      </c>
      <c r="AG20" s="87" t="str">
        <f t="shared" si="68"/>
        <v/>
      </c>
      <c r="AH20" s="88" t="str">
        <f t="shared" si="69"/>
        <v/>
      </c>
      <c r="AI20" s="87" t="str">
        <f t="shared" si="70"/>
        <v/>
      </c>
      <c r="AJ20" s="89" t="str">
        <f t="shared" si="71"/>
        <v/>
      </c>
      <c r="AK20" s="87" t="str">
        <f t="shared" si="72"/>
        <v/>
      </c>
      <c r="AL20" s="88" t="str">
        <f t="shared" si="73"/>
        <v/>
      </c>
      <c r="AM20" s="87" t="str">
        <f t="shared" si="74"/>
        <v/>
      </c>
      <c r="AN20" s="104" t="str">
        <f t="shared" si="75"/>
        <v/>
      </c>
      <c r="AO20" s="105"/>
      <c r="AP20" s="104"/>
      <c r="AQ20" s="87"/>
      <c r="AR20" s="104"/>
      <c r="AS20" s="87"/>
      <c r="AT20" s="104"/>
      <c r="AU20" s="108"/>
      <c r="AV20" s="187"/>
      <c r="AW20" s="110"/>
      <c r="AX20" s="109"/>
      <c r="AY20" s="110"/>
      <c r="AZ20" s="189"/>
      <c r="BA20" s="110"/>
      <c r="BB20" s="109"/>
      <c r="BC20" s="110"/>
      <c r="BD20" s="109"/>
      <c r="BE20" s="191"/>
      <c r="BF20" s="109"/>
      <c r="BG20" s="110"/>
      <c r="BH20" s="138"/>
      <c r="BI20" s="139"/>
      <c r="BJ20" s="65"/>
      <c r="BK20" s="63"/>
      <c r="BL20" s="64"/>
      <c r="BM20" s="63"/>
      <c r="BN20" s="206"/>
      <c r="BO20" s="89"/>
      <c r="BP20" s="183"/>
      <c r="BQ20" s="89"/>
      <c r="BR20" s="193"/>
      <c r="BS20" s="183"/>
      <c r="BT20" s="185"/>
      <c r="BU20" s="89"/>
      <c r="BV20" s="89"/>
      <c r="BW20" s="63"/>
      <c r="BX20" s="64"/>
      <c r="BY20" s="63"/>
      <c r="BZ20" s="138"/>
      <c r="CA20" s="63"/>
      <c r="CB20" s="167"/>
      <c r="CC20" s="63"/>
      <c r="CD20" s="167"/>
      <c r="CE20" s="63"/>
      <c r="CF20" s="167"/>
      <c r="CG20" s="169"/>
      <c r="CH20" s="64"/>
      <c r="CI20" s="63"/>
      <c r="CJ20" s="64"/>
      <c r="CK20" s="63"/>
      <c r="CL20" s="65"/>
      <c r="CM20" s="63"/>
      <c r="CN20" s="64"/>
      <c r="CO20" s="63"/>
      <c r="CP20" s="138"/>
      <c r="CQ20" s="68"/>
      <c r="CR20" s="69"/>
      <c r="CS20" s="171"/>
      <c r="CT20" s="69"/>
      <c r="CU20" s="68"/>
      <c r="CV20" s="69"/>
      <c r="CW20" s="68"/>
      <c r="CX20" s="69"/>
      <c r="CY20" s="208"/>
      <c r="CZ20" s="70"/>
      <c r="DA20" s="63"/>
      <c r="DB20" s="173"/>
      <c r="DC20" s="63"/>
      <c r="DD20" s="71"/>
      <c r="DE20" s="63"/>
      <c r="DF20" s="71"/>
      <c r="DG20" s="63"/>
      <c r="DH20" s="68"/>
      <c r="DI20" s="175"/>
      <c r="DJ20" s="176"/>
      <c r="DK20" s="175"/>
      <c r="DL20" s="176"/>
      <c r="DM20" s="175"/>
      <c r="DN20" s="176"/>
      <c r="DO20" s="175"/>
      <c r="DP20" s="176"/>
      <c r="DQ20" s="175"/>
      <c r="DR20" s="176"/>
      <c r="DS20" s="175"/>
      <c r="DT20" s="176"/>
      <c r="DU20" s="175"/>
      <c r="DV20" s="176"/>
      <c r="DW20" s="175"/>
      <c r="DX20" s="176"/>
      <c r="DY20" s="175"/>
      <c r="DZ20" s="176"/>
      <c r="EA20" s="175"/>
      <c r="EB20" s="176"/>
      <c r="EC20" s="175"/>
      <c r="ED20" s="176"/>
      <c r="EE20" s="175"/>
      <c r="EF20" s="176"/>
      <c r="EG20" s="69"/>
      <c r="EH20" s="66"/>
      <c r="EI20" s="66"/>
      <c r="EJ20" s="67"/>
      <c r="EK20" s="67"/>
      <c r="EL20" s="67"/>
      <c r="EM20" s="204"/>
      <c r="EN20" s="200"/>
      <c r="EO20" s="198"/>
      <c r="EP20" s="182"/>
      <c r="EQ20" s="182"/>
      <c r="ER20" s="182"/>
      <c r="ES20" s="182"/>
    </row>
    <row r="21" spans="1:149" x14ac:dyDescent="0.2">
      <c r="A21" s="61"/>
      <c r="B21" s="114">
        <f t="shared" si="76"/>
        <v>13</v>
      </c>
      <c r="C21" s="87" t="str">
        <f t="shared" si="38"/>
        <v/>
      </c>
      <c r="D21" s="88" t="str">
        <f t="shared" si="39"/>
        <v/>
      </c>
      <c r="E21" s="87" t="str">
        <f t="shared" si="40"/>
        <v/>
      </c>
      <c r="F21" s="89" t="str">
        <f t="shared" si="41"/>
        <v/>
      </c>
      <c r="G21" s="87" t="str">
        <f t="shared" si="42"/>
        <v/>
      </c>
      <c r="H21" s="88" t="str">
        <f t="shared" si="43"/>
        <v/>
      </c>
      <c r="I21" s="87" t="str">
        <f t="shared" si="44"/>
        <v/>
      </c>
      <c r="J21" s="89" t="str">
        <f t="shared" si="45"/>
        <v/>
      </c>
      <c r="K21" s="87" t="str">
        <f t="shared" si="46"/>
        <v/>
      </c>
      <c r="L21" s="88" t="str">
        <f t="shared" si="47"/>
        <v/>
      </c>
      <c r="M21" s="87" t="str">
        <f t="shared" si="48"/>
        <v/>
      </c>
      <c r="N21" s="89" t="str">
        <f t="shared" si="49"/>
        <v/>
      </c>
      <c r="O21" s="87" t="str">
        <f t="shared" si="50"/>
        <v/>
      </c>
      <c r="P21" s="88" t="str">
        <f t="shared" si="51"/>
        <v/>
      </c>
      <c r="Q21" s="87" t="str">
        <f t="shared" si="52"/>
        <v/>
      </c>
      <c r="R21" s="89" t="str">
        <f t="shared" si="53"/>
        <v/>
      </c>
      <c r="S21" s="87" t="str">
        <f t="shared" si="54"/>
        <v/>
      </c>
      <c r="T21" s="88" t="str">
        <f t="shared" si="55"/>
        <v/>
      </c>
      <c r="U21" s="87" t="str">
        <f t="shared" si="56"/>
        <v/>
      </c>
      <c r="V21" s="89" t="str">
        <f t="shared" si="57"/>
        <v/>
      </c>
      <c r="W21" s="87" t="str">
        <f t="shared" si="58"/>
        <v/>
      </c>
      <c r="X21" s="88" t="str">
        <f t="shared" si="59"/>
        <v/>
      </c>
      <c r="Y21" s="87" t="str">
        <f t="shared" si="60"/>
        <v/>
      </c>
      <c r="Z21" s="89" t="str">
        <f t="shared" si="61"/>
        <v/>
      </c>
      <c r="AA21" s="87" t="str">
        <f t="shared" si="62"/>
        <v/>
      </c>
      <c r="AB21" s="88" t="str">
        <f t="shared" si="63"/>
        <v/>
      </c>
      <c r="AC21" s="87" t="str">
        <f t="shared" si="64"/>
        <v/>
      </c>
      <c r="AD21" s="88" t="str">
        <f t="shared" si="65"/>
        <v/>
      </c>
      <c r="AE21" s="87" t="str">
        <f t="shared" si="66"/>
        <v/>
      </c>
      <c r="AF21" s="89" t="str">
        <f t="shared" si="67"/>
        <v/>
      </c>
      <c r="AG21" s="87" t="str">
        <f t="shared" si="68"/>
        <v/>
      </c>
      <c r="AH21" s="88" t="str">
        <f t="shared" si="69"/>
        <v/>
      </c>
      <c r="AI21" s="87" t="str">
        <f t="shared" si="70"/>
        <v/>
      </c>
      <c r="AJ21" s="89" t="str">
        <f t="shared" si="71"/>
        <v/>
      </c>
      <c r="AK21" s="87" t="str">
        <f t="shared" si="72"/>
        <v/>
      </c>
      <c r="AL21" s="88" t="str">
        <f t="shared" si="73"/>
        <v/>
      </c>
      <c r="AM21" s="87" t="str">
        <f t="shared" si="74"/>
        <v/>
      </c>
      <c r="AN21" s="104" t="str">
        <f t="shared" si="75"/>
        <v/>
      </c>
      <c r="AO21" s="105"/>
      <c r="AP21" s="104"/>
      <c r="AQ21" s="87"/>
      <c r="AR21" s="104"/>
      <c r="AS21" s="87"/>
      <c r="AT21" s="104"/>
      <c r="AU21" s="108"/>
      <c r="AV21" s="187"/>
      <c r="AW21" s="110"/>
      <c r="AX21" s="109"/>
      <c r="AY21" s="110"/>
      <c r="AZ21" s="189"/>
      <c r="BA21" s="110"/>
      <c r="BB21" s="109"/>
      <c r="BC21" s="110"/>
      <c r="BD21" s="109"/>
      <c r="BE21" s="191"/>
      <c r="BF21" s="109"/>
      <c r="BG21" s="110"/>
      <c r="BH21" s="138"/>
      <c r="BI21" s="139"/>
      <c r="BJ21" s="65"/>
      <c r="BK21" s="63"/>
      <c r="BL21" s="64"/>
      <c r="BM21" s="63"/>
      <c r="BN21" s="206"/>
      <c r="BO21" s="89"/>
      <c r="BP21" s="183"/>
      <c r="BQ21" s="89"/>
      <c r="BR21" s="193"/>
      <c r="BS21" s="183"/>
      <c r="BT21" s="185"/>
      <c r="BU21" s="89"/>
      <c r="BV21" s="89"/>
      <c r="BW21" s="63"/>
      <c r="BX21" s="64"/>
      <c r="BY21" s="63"/>
      <c r="BZ21" s="138"/>
      <c r="CA21" s="63"/>
      <c r="CB21" s="167"/>
      <c r="CC21" s="63"/>
      <c r="CD21" s="167"/>
      <c r="CE21" s="63"/>
      <c r="CF21" s="167"/>
      <c r="CG21" s="169"/>
      <c r="CH21" s="64"/>
      <c r="CI21" s="63"/>
      <c r="CJ21" s="64"/>
      <c r="CK21" s="63"/>
      <c r="CL21" s="65"/>
      <c r="CM21" s="63"/>
      <c r="CN21" s="64"/>
      <c r="CO21" s="63"/>
      <c r="CP21" s="138"/>
      <c r="CQ21" s="68"/>
      <c r="CR21" s="69"/>
      <c r="CS21" s="171"/>
      <c r="CT21" s="69"/>
      <c r="CU21" s="68"/>
      <c r="CV21" s="69"/>
      <c r="CW21" s="68"/>
      <c r="CX21" s="69"/>
      <c r="CY21" s="208"/>
      <c r="CZ21" s="70"/>
      <c r="DA21" s="63"/>
      <c r="DB21" s="173"/>
      <c r="DC21" s="63"/>
      <c r="DD21" s="71"/>
      <c r="DE21" s="63"/>
      <c r="DF21" s="71"/>
      <c r="DG21" s="63"/>
      <c r="DH21" s="68"/>
      <c r="DI21" s="175"/>
      <c r="DJ21" s="176"/>
      <c r="DK21" s="175"/>
      <c r="DL21" s="176"/>
      <c r="DM21" s="175"/>
      <c r="DN21" s="176"/>
      <c r="DO21" s="175"/>
      <c r="DP21" s="176"/>
      <c r="DQ21" s="175"/>
      <c r="DR21" s="176"/>
      <c r="DS21" s="175"/>
      <c r="DT21" s="176"/>
      <c r="DU21" s="175"/>
      <c r="DV21" s="176"/>
      <c r="DW21" s="175"/>
      <c r="DX21" s="176"/>
      <c r="DY21" s="175"/>
      <c r="DZ21" s="176"/>
      <c r="EA21" s="175"/>
      <c r="EB21" s="176"/>
      <c r="EC21" s="175"/>
      <c r="ED21" s="176"/>
      <c r="EE21" s="175"/>
      <c r="EF21" s="176"/>
      <c r="EG21" s="69"/>
      <c r="EH21" s="66"/>
      <c r="EI21" s="66"/>
      <c r="EJ21" s="67"/>
      <c r="EK21" s="67"/>
      <c r="EL21" s="67"/>
      <c r="EM21" s="204"/>
      <c r="EN21" s="200"/>
      <c r="EO21" s="198"/>
      <c r="EP21" s="182"/>
      <c r="EQ21" s="182"/>
      <c r="ER21" s="182"/>
      <c r="ES21" s="182"/>
    </row>
    <row r="22" spans="1:149" x14ac:dyDescent="0.2">
      <c r="A22" s="61"/>
      <c r="B22" s="114">
        <f t="shared" si="76"/>
        <v>14</v>
      </c>
      <c r="C22" s="87" t="str">
        <f t="shared" si="38"/>
        <v/>
      </c>
      <c r="D22" s="88" t="str">
        <f t="shared" si="39"/>
        <v/>
      </c>
      <c r="E22" s="87" t="str">
        <f t="shared" si="40"/>
        <v/>
      </c>
      <c r="F22" s="89" t="str">
        <f t="shared" si="41"/>
        <v/>
      </c>
      <c r="G22" s="87" t="str">
        <f t="shared" si="42"/>
        <v/>
      </c>
      <c r="H22" s="88" t="str">
        <f t="shared" si="43"/>
        <v/>
      </c>
      <c r="I22" s="87" t="str">
        <f t="shared" si="44"/>
        <v/>
      </c>
      <c r="J22" s="89" t="str">
        <f t="shared" si="45"/>
        <v/>
      </c>
      <c r="K22" s="87" t="str">
        <f t="shared" si="46"/>
        <v/>
      </c>
      <c r="L22" s="88" t="str">
        <f t="shared" si="47"/>
        <v/>
      </c>
      <c r="M22" s="87" t="str">
        <f t="shared" si="48"/>
        <v/>
      </c>
      <c r="N22" s="89" t="str">
        <f t="shared" si="49"/>
        <v/>
      </c>
      <c r="O22" s="87" t="str">
        <f t="shared" si="50"/>
        <v/>
      </c>
      <c r="P22" s="88" t="str">
        <f t="shared" si="51"/>
        <v/>
      </c>
      <c r="Q22" s="87" t="str">
        <f t="shared" si="52"/>
        <v/>
      </c>
      <c r="R22" s="89" t="str">
        <f t="shared" si="53"/>
        <v/>
      </c>
      <c r="S22" s="87" t="str">
        <f t="shared" si="54"/>
        <v/>
      </c>
      <c r="T22" s="88" t="str">
        <f t="shared" si="55"/>
        <v/>
      </c>
      <c r="U22" s="87" t="str">
        <f t="shared" si="56"/>
        <v/>
      </c>
      <c r="V22" s="89" t="str">
        <f t="shared" si="57"/>
        <v/>
      </c>
      <c r="W22" s="87" t="str">
        <f t="shared" si="58"/>
        <v/>
      </c>
      <c r="X22" s="88" t="str">
        <f t="shared" si="59"/>
        <v/>
      </c>
      <c r="Y22" s="87" t="str">
        <f t="shared" si="60"/>
        <v/>
      </c>
      <c r="Z22" s="89" t="str">
        <f t="shared" si="61"/>
        <v/>
      </c>
      <c r="AA22" s="87" t="str">
        <f t="shared" si="62"/>
        <v/>
      </c>
      <c r="AB22" s="88" t="str">
        <f t="shared" si="63"/>
        <v/>
      </c>
      <c r="AC22" s="87" t="str">
        <f t="shared" si="64"/>
        <v/>
      </c>
      <c r="AD22" s="88" t="str">
        <f t="shared" si="65"/>
        <v/>
      </c>
      <c r="AE22" s="87" t="str">
        <f t="shared" si="66"/>
        <v/>
      </c>
      <c r="AF22" s="89" t="str">
        <f t="shared" si="67"/>
        <v/>
      </c>
      <c r="AG22" s="87" t="str">
        <f t="shared" si="68"/>
        <v/>
      </c>
      <c r="AH22" s="88" t="str">
        <f t="shared" si="69"/>
        <v/>
      </c>
      <c r="AI22" s="87" t="str">
        <f t="shared" si="70"/>
        <v/>
      </c>
      <c r="AJ22" s="89" t="str">
        <f t="shared" si="71"/>
        <v/>
      </c>
      <c r="AK22" s="87" t="str">
        <f t="shared" si="72"/>
        <v/>
      </c>
      <c r="AL22" s="88" t="str">
        <f t="shared" si="73"/>
        <v/>
      </c>
      <c r="AM22" s="87" t="str">
        <f t="shared" si="74"/>
        <v/>
      </c>
      <c r="AN22" s="104" t="str">
        <f t="shared" si="75"/>
        <v/>
      </c>
      <c r="AO22" s="105"/>
      <c r="AP22" s="104"/>
      <c r="AQ22" s="87"/>
      <c r="AR22" s="104"/>
      <c r="AS22" s="87"/>
      <c r="AT22" s="104"/>
      <c r="AU22" s="108"/>
      <c r="AV22" s="187"/>
      <c r="AW22" s="110"/>
      <c r="AX22" s="109"/>
      <c r="AY22" s="110"/>
      <c r="AZ22" s="189"/>
      <c r="BA22" s="110"/>
      <c r="BB22" s="109"/>
      <c r="BC22" s="110"/>
      <c r="BD22" s="109"/>
      <c r="BE22" s="191"/>
      <c r="BF22" s="109"/>
      <c r="BG22" s="110"/>
      <c r="BH22" s="138"/>
      <c r="BI22" s="139"/>
      <c r="BJ22" s="65"/>
      <c r="BK22" s="63"/>
      <c r="BL22" s="64"/>
      <c r="BM22" s="63"/>
      <c r="BN22" s="206"/>
      <c r="BO22" s="89"/>
      <c r="BP22" s="183"/>
      <c r="BQ22" s="89"/>
      <c r="BR22" s="193"/>
      <c r="BS22" s="183"/>
      <c r="BT22" s="185"/>
      <c r="BU22" s="89"/>
      <c r="BV22" s="89"/>
      <c r="BW22" s="63"/>
      <c r="BX22" s="64"/>
      <c r="BY22" s="63"/>
      <c r="BZ22" s="138"/>
      <c r="CA22" s="63"/>
      <c r="CB22" s="167"/>
      <c r="CC22" s="63"/>
      <c r="CD22" s="167"/>
      <c r="CE22" s="63"/>
      <c r="CF22" s="167"/>
      <c r="CG22" s="169"/>
      <c r="CH22" s="64"/>
      <c r="CI22" s="63"/>
      <c r="CJ22" s="64"/>
      <c r="CK22" s="63"/>
      <c r="CL22" s="65"/>
      <c r="CM22" s="63"/>
      <c r="CN22" s="64"/>
      <c r="CO22" s="63"/>
      <c r="CP22" s="138"/>
      <c r="CQ22" s="68"/>
      <c r="CR22" s="69"/>
      <c r="CS22" s="171"/>
      <c r="CT22" s="69"/>
      <c r="CU22" s="68"/>
      <c r="CV22" s="69"/>
      <c r="CW22" s="68"/>
      <c r="CX22" s="69"/>
      <c r="CY22" s="208"/>
      <c r="CZ22" s="70"/>
      <c r="DA22" s="63"/>
      <c r="DB22" s="173"/>
      <c r="DC22" s="63"/>
      <c r="DD22" s="71"/>
      <c r="DE22" s="63"/>
      <c r="DF22" s="71"/>
      <c r="DG22" s="63"/>
      <c r="DH22" s="68"/>
      <c r="DI22" s="175"/>
      <c r="DJ22" s="176"/>
      <c r="DK22" s="175"/>
      <c r="DL22" s="176"/>
      <c r="DM22" s="175"/>
      <c r="DN22" s="176"/>
      <c r="DO22" s="175"/>
      <c r="DP22" s="176"/>
      <c r="DQ22" s="175"/>
      <c r="DR22" s="176"/>
      <c r="DS22" s="175"/>
      <c r="DT22" s="176"/>
      <c r="DU22" s="175"/>
      <c r="DV22" s="176"/>
      <c r="DW22" s="175"/>
      <c r="DX22" s="176"/>
      <c r="DY22" s="175"/>
      <c r="DZ22" s="176"/>
      <c r="EA22" s="175"/>
      <c r="EB22" s="176"/>
      <c r="EC22" s="175"/>
      <c r="ED22" s="176"/>
      <c r="EE22" s="175"/>
      <c r="EF22" s="176"/>
      <c r="EG22" s="69"/>
      <c r="EH22" s="66"/>
      <c r="EI22" s="66"/>
      <c r="EJ22" s="67"/>
      <c r="EK22" s="67"/>
      <c r="EL22" s="67"/>
      <c r="EM22" s="204"/>
      <c r="EN22" s="200"/>
      <c r="EO22" s="198"/>
      <c r="EP22" s="182"/>
      <c r="EQ22" s="182"/>
      <c r="ER22" s="182"/>
      <c r="ES22" s="182"/>
    </row>
    <row r="23" spans="1:149" x14ac:dyDescent="0.2">
      <c r="A23" s="61"/>
      <c r="B23" s="114">
        <f t="shared" si="76"/>
        <v>15</v>
      </c>
      <c r="C23" s="87" t="str">
        <f t="shared" si="38"/>
        <v/>
      </c>
      <c r="D23" s="88" t="str">
        <f t="shared" si="39"/>
        <v/>
      </c>
      <c r="E23" s="87" t="str">
        <f t="shared" si="40"/>
        <v/>
      </c>
      <c r="F23" s="89" t="str">
        <f t="shared" si="41"/>
        <v/>
      </c>
      <c r="G23" s="87" t="str">
        <f t="shared" si="42"/>
        <v/>
      </c>
      <c r="H23" s="88" t="str">
        <f t="shared" si="43"/>
        <v/>
      </c>
      <c r="I23" s="87" t="str">
        <f t="shared" si="44"/>
        <v/>
      </c>
      <c r="J23" s="89" t="str">
        <f t="shared" si="45"/>
        <v/>
      </c>
      <c r="K23" s="87" t="str">
        <f t="shared" si="46"/>
        <v/>
      </c>
      <c r="L23" s="88" t="str">
        <f t="shared" si="47"/>
        <v/>
      </c>
      <c r="M23" s="87" t="str">
        <f t="shared" si="48"/>
        <v/>
      </c>
      <c r="N23" s="89" t="str">
        <f t="shared" si="49"/>
        <v/>
      </c>
      <c r="O23" s="87" t="str">
        <f t="shared" si="50"/>
        <v/>
      </c>
      <c r="P23" s="88" t="str">
        <f t="shared" si="51"/>
        <v/>
      </c>
      <c r="Q23" s="87" t="str">
        <f t="shared" si="52"/>
        <v/>
      </c>
      <c r="R23" s="89" t="str">
        <f t="shared" si="53"/>
        <v/>
      </c>
      <c r="S23" s="87" t="str">
        <f t="shared" si="54"/>
        <v/>
      </c>
      <c r="T23" s="88" t="str">
        <f t="shared" si="55"/>
        <v/>
      </c>
      <c r="U23" s="87" t="str">
        <f t="shared" si="56"/>
        <v/>
      </c>
      <c r="V23" s="89" t="str">
        <f t="shared" si="57"/>
        <v/>
      </c>
      <c r="W23" s="87" t="str">
        <f t="shared" si="58"/>
        <v/>
      </c>
      <c r="X23" s="88" t="str">
        <f t="shared" si="59"/>
        <v/>
      </c>
      <c r="Y23" s="87" t="str">
        <f t="shared" si="60"/>
        <v/>
      </c>
      <c r="Z23" s="89" t="str">
        <f t="shared" si="61"/>
        <v/>
      </c>
      <c r="AA23" s="87" t="str">
        <f t="shared" si="62"/>
        <v/>
      </c>
      <c r="AB23" s="88" t="str">
        <f t="shared" si="63"/>
        <v/>
      </c>
      <c r="AC23" s="87" t="str">
        <f t="shared" si="64"/>
        <v/>
      </c>
      <c r="AD23" s="88" t="str">
        <f t="shared" si="65"/>
        <v/>
      </c>
      <c r="AE23" s="87" t="str">
        <f t="shared" si="66"/>
        <v/>
      </c>
      <c r="AF23" s="89" t="str">
        <f t="shared" si="67"/>
        <v/>
      </c>
      <c r="AG23" s="87" t="str">
        <f t="shared" si="68"/>
        <v/>
      </c>
      <c r="AH23" s="88" t="str">
        <f t="shared" si="69"/>
        <v/>
      </c>
      <c r="AI23" s="87" t="str">
        <f t="shared" si="70"/>
        <v/>
      </c>
      <c r="AJ23" s="89" t="str">
        <f t="shared" si="71"/>
        <v/>
      </c>
      <c r="AK23" s="87" t="str">
        <f t="shared" si="72"/>
        <v/>
      </c>
      <c r="AL23" s="88" t="str">
        <f t="shared" si="73"/>
        <v/>
      </c>
      <c r="AM23" s="87" t="str">
        <f t="shared" si="74"/>
        <v/>
      </c>
      <c r="AN23" s="104" t="str">
        <f t="shared" si="75"/>
        <v/>
      </c>
      <c r="AO23" s="105"/>
      <c r="AP23" s="104"/>
      <c r="AQ23" s="87"/>
      <c r="AR23" s="104"/>
      <c r="AS23" s="87"/>
      <c r="AT23" s="104"/>
      <c r="AU23" s="108"/>
      <c r="AV23" s="187"/>
      <c r="AW23" s="110"/>
      <c r="AX23" s="109"/>
      <c r="AY23" s="110"/>
      <c r="AZ23" s="189"/>
      <c r="BA23" s="110"/>
      <c r="BB23" s="109"/>
      <c r="BC23" s="110"/>
      <c r="BD23" s="109"/>
      <c r="BE23" s="191"/>
      <c r="BF23" s="109"/>
      <c r="BG23" s="110"/>
      <c r="BH23" s="138"/>
      <c r="BI23" s="139"/>
      <c r="BJ23" s="65"/>
      <c r="BK23" s="63"/>
      <c r="BL23" s="64"/>
      <c r="BM23" s="63"/>
      <c r="BN23" s="206"/>
      <c r="BO23" s="89"/>
      <c r="BP23" s="183"/>
      <c r="BQ23" s="89"/>
      <c r="BR23" s="193"/>
      <c r="BS23" s="183"/>
      <c r="BT23" s="185"/>
      <c r="BU23" s="89"/>
      <c r="BV23" s="89"/>
      <c r="BW23" s="63"/>
      <c r="BX23" s="64"/>
      <c r="BY23" s="63"/>
      <c r="BZ23" s="138"/>
      <c r="CA23" s="63"/>
      <c r="CB23" s="167"/>
      <c r="CC23" s="63"/>
      <c r="CD23" s="167"/>
      <c r="CE23" s="63"/>
      <c r="CF23" s="167"/>
      <c r="CG23" s="169"/>
      <c r="CH23" s="64"/>
      <c r="CI23" s="63"/>
      <c r="CJ23" s="64"/>
      <c r="CK23" s="63"/>
      <c r="CL23" s="65"/>
      <c r="CM23" s="63"/>
      <c r="CN23" s="64"/>
      <c r="CO23" s="63"/>
      <c r="CP23" s="138"/>
      <c r="CQ23" s="68"/>
      <c r="CR23" s="69"/>
      <c r="CS23" s="171"/>
      <c r="CT23" s="69"/>
      <c r="CU23" s="68"/>
      <c r="CV23" s="69"/>
      <c r="CW23" s="68"/>
      <c r="CX23" s="69"/>
      <c r="CY23" s="208"/>
      <c r="CZ23" s="70"/>
      <c r="DA23" s="63"/>
      <c r="DB23" s="173"/>
      <c r="DC23" s="63"/>
      <c r="DD23" s="71"/>
      <c r="DE23" s="63"/>
      <c r="DF23" s="71"/>
      <c r="DG23" s="63"/>
      <c r="DH23" s="68"/>
      <c r="DI23" s="175"/>
      <c r="DJ23" s="176"/>
      <c r="DK23" s="175"/>
      <c r="DL23" s="176"/>
      <c r="DM23" s="175"/>
      <c r="DN23" s="176"/>
      <c r="DO23" s="175"/>
      <c r="DP23" s="176"/>
      <c r="DQ23" s="175"/>
      <c r="DR23" s="176"/>
      <c r="DS23" s="175"/>
      <c r="DT23" s="176"/>
      <c r="DU23" s="175"/>
      <c r="DV23" s="176"/>
      <c r="DW23" s="175"/>
      <c r="DX23" s="176"/>
      <c r="DY23" s="175"/>
      <c r="DZ23" s="176"/>
      <c r="EA23" s="175"/>
      <c r="EB23" s="176"/>
      <c r="EC23" s="175"/>
      <c r="ED23" s="176"/>
      <c r="EE23" s="175"/>
      <c r="EF23" s="176"/>
      <c r="EG23" s="69"/>
      <c r="EH23" s="66"/>
      <c r="EI23" s="66"/>
      <c r="EJ23" s="67"/>
      <c r="EK23" s="67"/>
      <c r="EL23" s="67"/>
      <c r="EM23" s="204"/>
      <c r="EN23" s="200"/>
      <c r="EO23" s="198"/>
      <c r="EP23" s="182"/>
      <c r="EQ23" s="182"/>
      <c r="ER23" s="182"/>
      <c r="ES23" s="182"/>
    </row>
    <row r="24" spans="1:149" x14ac:dyDescent="0.2">
      <c r="A24" s="61"/>
      <c r="B24" s="114">
        <f t="shared" si="76"/>
        <v>16</v>
      </c>
      <c r="C24" s="87" t="str">
        <f t="shared" si="38"/>
        <v/>
      </c>
      <c r="D24" s="88" t="str">
        <f t="shared" si="39"/>
        <v/>
      </c>
      <c r="E24" s="87" t="str">
        <f t="shared" si="40"/>
        <v/>
      </c>
      <c r="F24" s="89" t="str">
        <f t="shared" si="41"/>
        <v/>
      </c>
      <c r="G24" s="87" t="str">
        <f t="shared" si="42"/>
        <v/>
      </c>
      <c r="H24" s="88" t="str">
        <f t="shared" si="43"/>
        <v/>
      </c>
      <c r="I24" s="87" t="str">
        <f t="shared" si="44"/>
        <v/>
      </c>
      <c r="J24" s="89" t="str">
        <f t="shared" si="45"/>
        <v/>
      </c>
      <c r="K24" s="87" t="str">
        <f t="shared" si="46"/>
        <v/>
      </c>
      <c r="L24" s="88" t="str">
        <f t="shared" si="47"/>
        <v/>
      </c>
      <c r="M24" s="87" t="str">
        <f t="shared" si="48"/>
        <v/>
      </c>
      <c r="N24" s="89" t="str">
        <f t="shared" si="49"/>
        <v/>
      </c>
      <c r="O24" s="87" t="str">
        <f t="shared" si="50"/>
        <v/>
      </c>
      <c r="P24" s="88" t="str">
        <f t="shared" si="51"/>
        <v/>
      </c>
      <c r="Q24" s="87" t="str">
        <f t="shared" si="52"/>
        <v/>
      </c>
      <c r="R24" s="89" t="str">
        <f t="shared" si="53"/>
        <v/>
      </c>
      <c r="S24" s="87" t="str">
        <f t="shared" si="54"/>
        <v/>
      </c>
      <c r="T24" s="88" t="str">
        <f t="shared" si="55"/>
        <v/>
      </c>
      <c r="U24" s="87" t="str">
        <f t="shared" si="56"/>
        <v/>
      </c>
      <c r="V24" s="89" t="str">
        <f t="shared" si="57"/>
        <v/>
      </c>
      <c r="W24" s="87" t="str">
        <f t="shared" si="58"/>
        <v/>
      </c>
      <c r="X24" s="88" t="str">
        <f t="shared" si="59"/>
        <v/>
      </c>
      <c r="Y24" s="87" t="str">
        <f t="shared" si="60"/>
        <v/>
      </c>
      <c r="Z24" s="89" t="str">
        <f t="shared" si="61"/>
        <v/>
      </c>
      <c r="AA24" s="87" t="str">
        <f t="shared" si="62"/>
        <v/>
      </c>
      <c r="AB24" s="88" t="str">
        <f t="shared" si="63"/>
        <v/>
      </c>
      <c r="AC24" s="87" t="str">
        <f t="shared" si="64"/>
        <v/>
      </c>
      <c r="AD24" s="88" t="str">
        <f t="shared" si="65"/>
        <v/>
      </c>
      <c r="AE24" s="87" t="str">
        <f t="shared" si="66"/>
        <v/>
      </c>
      <c r="AF24" s="89" t="str">
        <f t="shared" si="67"/>
        <v/>
      </c>
      <c r="AG24" s="87" t="str">
        <f t="shared" si="68"/>
        <v/>
      </c>
      <c r="AH24" s="88" t="str">
        <f t="shared" si="69"/>
        <v/>
      </c>
      <c r="AI24" s="87" t="str">
        <f t="shared" si="70"/>
        <v/>
      </c>
      <c r="AJ24" s="89" t="str">
        <f t="shared" si="71"/>
        <v/>
      </c>
      <c r="AK24" s="87" t="str">
        <f t="shared" si="72"/>
        <v/>
      </c>
      <c r="AL24" s="88" t="str">
        <f t="shared" si="73"/>
        <v/>
      </c>
      <c r="AM24" s="87" t="str">
        <f t="shared" si="74"/>
        <v/>
      </c>
      <c r="AN24" s="104" t="str">
        <f t="shared" si="75"/>
        <v/>
      </c>
      <c r="AO24" s="105"/>
      <c r="AP24" s="104"/>
      <c r="AQ24" s="87"/>
      <c r="AR24" s="104"/>
      <c r="AS24" s="87"/>
      <c r="AT24" s="104"/>
      <c r="AU24" s="108"/>
      <c r="AV24" s="187"/>
      <c r="AW24" s="110"/>
      <c r="AX24" s="109"/>
      <c r="AY24" s="110"/>
      <c r="AZ24" s="189"/>
      <c r="BA24" s="110"/>
      <c r="BB24" s="109"/>
      <c r="BC24" s="110"/>
      <c r="BD24" s="109"/>
      <c r="BE24" s="191"/>
      <c r="BF24" s="109"/>
      <c r="BG24" s="110"/>
      <c r="BH24" s="138"/>
      <c r="BI24" s="139"/>
      <c r="BJ24" s="65"/>
      <c r="BK24" s="63"/>
      <c r="BL24" s="64"/>
      <c r="BM24" s="63"/>
      <c r="BN24" s="206"/>
      <c r="BO24" s="89"/>
      <c r="BP24" s="183"/>
      <c r="BQ24" s="89"/>
      <c r="BR24" s="193"/>
      <c r="BS24" s="183"/>
      <c r="BT24" s="185"/>
      <c r="BU24" s="89"/>
      <c r="BV24" s="89"/>
      <c r="BW24" s="63"/>
      <c r="BX24" s="64"/>
      <c r="BY24" s="63"/>
      <c r="BZ24" s="138"/>
      <c r="CA24" s="63"/>
      <c r="CB24" s="167"/>
      <c r="CC24" s="63"/>
      <c r="CD24" s="167"/>
      <c r="CE24" s="63"/>
      <c r="CF24" s="167"/>
      <c r="CG24" s="169"/>
      <c r="CH24" s="64"/>
      <c r="CI24" s="63"/>
      <c r="CJ24" s="64"/>
      <c r="CK24" s="63"/>
      <c r="CL24" s="65"/>
      <c r="CM24" s="63"/>
      <c r="CN24" s="64"/>
      <c r="CO24" s="63"/>
      <c r="CP24" s="138"/>
      <c r="CQ24" s="68"/>
      <c r="CR24" s="69"/>
      <c r="CS24" s="171"/>
      <c r="CT24" s="69"/>
      <c r="CU24" s="68"/>
      <c r="CV24" s="69"/>
      <c r="CW24" s="68"/>
      <c r="CX24" s="69"/>
      <c r="CY24" s="208"/>
      <c r="CZ24" s="70"/>
      <c r="DA24" s="63"/>
      <c r="DB24" s="173"/>
      <c r="DC24" s="63"/>
      <c r="DD24" s="71"/>
      <c r="DE24" s="63"/>
      <c r="DF24" s="71"/>
      <c r="DG24" s="63"/>
      <c r="DH24" s="68"/>
      <c r="DI24" s="175"/>
      <c r="DJ24" s="176"/>
      <c r="DK24" s="175"/>
      <c r="DL24" s="176"/>
      <c r="DM24" s="175"/>
      <c r="DN24" s="176"/>
      <c r="DO24" s="175"/>
      <c r="DP24" s="176"/>
      <c r="DQ24" s="175"/>
      <c r="DR24" s="176"/>
      <c r="DS24" s="175"/>
      <c r="DT24" s="176"/>
      <c r="DU24" s="175"/>
      <c r="DV24" s="176"/>
      <c r="DW24" s="175"/>
      <c r="DX24" s="176"/>
      <c r="DY24" s="175"/>
      <c r="DZ24" s="176"/>
      <c r="EA24" s="175"/>
      <c r="EB24" s="176"/>
      <c r="EC24" s="175"/>
      <c r="ED24" s="176"/>
      <c r="EE24" s="175"/>
      <c r="EF24" s="176"/>
      <c r="EG24" s="69"/>
      <c r="EH24" s="66"/>
      <c r="EI24" s="66"/>
      <c r="EJ24" s="67"/>
      <c r="EK24" s="67"/>
      <c r="EL24" s="67"/>
      <c r="EM24" s="204"/>
      <c r="EN24" s="200"/>
      <c r="EO24" s="198"/>
      <c r="EP24" s="182"/>
      <c r="EQ24" s="182"/>
      <c r="ER24" s="182"/>
      <c r="ES24" s="182"/>
    </row>
    <row r="25" spans="1:149" x14ac:dyDescent="0.2">
      <c r="A25" s="61"/>
      <c r="B25" s="114">
        <f t="shared" si="76"/>
        <v>17</v>
      </c>
      <c r="C25" s="87" t="str">
        <f t="shared" si="38"/>
        <v/>
      </c>
      <c r="D25" s="88" t="str">
        <f t="shared" si="39"/>
        <v/>
      </c>
      <c r="E25" s="87" t="str">
        <f t="shared" si="40"/>
        <v/>
      </c>
      <c r="F25" s="89" t="str">
        <f t="shared" si="41"/>
        <v/>
      </c>
      <c r="G25" s="87" t="str">
        <f t="shared" si="42"/>
        <v/>
      </c>
      <c r="H25" s="88" t="str">
        <f t="shared" si="43"/>
        <v/>
      </c>
      <c r="I25" s="87" t="str">
        <f t="shared" si="44"/>
        <v/>
      </c>
      <c r="J25" s="89" t="str">
        <f t="shared" si="45"/>
        <v/>
      </c>
      <c r="K25" s="87" t="str">
        <f t="shared" si="46"/>
        <v/>
      </c>
      <c r="L25" s="88" t="str">
        <f t="shared" si="47"/>
        <v/>
      </c>
      <c r="M25" s="87" t="str">
        <f t="shared" si="48"/>
        <v/>
      </c>
      <c r="N25" s="89" t="str">
        <f t="shared" si="49"/>
        <v/>
      </c>
      <c r="O25" s="87" t="str">
        <f t="shared" si="50"/>
        <v/>
      </c>
      <c r="P25" s="88" t="str">
        <f t="shared" si="51"/>
        <v/>
      </c>
      <c r="Q25" s="87" t="str">
        <f t="shared" si="52"/>
        <v/>
      </c>
      <c r="R25" s="89" t="str">
        <f t="shared" si="53"/>
        <v/>
      </c>
      <c r="S25" s="87" t="str">
        <f t="shared" si="54"/>
        <v/>
      </c>
      <c r="T25" s="88" t="str">
        <f t="shared" si="55"/>
        <v/>
      </c>
      <c r="U25" s="87" t="str">
        <f t="shared" si="56"/>
        <v/>
      </c>
      <c r="V25" s="89" t="str">
        <f t="shared" si="57"/>
        <v/>
      </c>
      <c r="W25" s="87" t="str">
        <f t="shared" si="58"/>
        <v/>
      </c>
      <c r="X25" s="88" t="str">
        <f t="shared" si="59"/>
        <v/>
      </c>
      <c r="Y25" s="87" t="str">
        <f t="shared" si="60"/>
        <v/>
      </c>
      <c r="Z25" s="89" t="str">
        <f t="shared" si="61"/>
        <v/>
      </c>
      <c r="AA25" s="87" t="str">
        <f t="shared" si="62"/>
        <v/>
      </c>
      <c r="AB25" s="88" t="str">
        <f t="shared" si="63"/>
        <v/>
      </c>
      <c r="AC25" s="87" t="str">
        <f t="shared" si="64"/>
        <v/>
      </c>
      <c r="AD25" s="88" t="str">
        <f t="shared" si="65"/>
        <v/>
      </c>
      <c r="AE25" s="87" t="str">
        <f t="shared" si="66"/>
        <v/>
      </c>
      <c r="AF25" s="89" t="str">
        <f t="shared" si="67"/>
        <v/>
      </c>
      <c r="AG25" s="87" t="str">
        <f t="shared" si="68"/>
        <v/>
      </c>
      <c r="AH25" s="88" t="str">
        <f t="shared" si="69"/>
        <v/>
      </c>
      <c r="AI25" s="87" t="str">
        <f t="shared" si="70"/>
        <v/>
      </c>
      <c r="AJ25" s="89" t="str">
        <f t="shared" si="71"/>
        <v/>
      </c>
      <c r="AK25" s="87" t="str">
        <f t="shared" si="72"/>
        <v/>
      </c>
      <c r="AL25" s="88" t="str">
        <f t="shared" si="73"/>
        <v/>
      </c>
      <c r="AM25" s="87" t="str">
        <f t="shared" si="74"/>
        <v/>
      </c>
      <c r="AN25" s="104" t="str">
        <f t="shared" si="75"/>
        <v/>
      </c>
      <c r="AO25" s="105"/>
      <c r="AP25" s="104"/>
      <c r="AQ25" s="87"/>
      <c r="AR25" s="104"/>
      <c r="AS25" s="87"/>
      <c r="AT25" s="104"/>
      <c r="AU25" s="108"/>
      <c r="AV25" s="187"/>
      <c r="AW25" s="110"/>
      <c r="AX25" s="109"/>
      <c r="AY25" s="110"/>
      <c r="AZ25" s="189"/>
      <c r="BA25" s="110"/>
      <c r="BB25" s="109"/>
      <c r="BC25" s="110"/>
      <c r="BD25" s="109"/>
      <c r="BE25" s="191"/>
      <c r="BF25" s="109"/>
      <c r="BG25" s="110"/>
      <c r="BH25" s="138"/>
      <c r="BI25" s="139"/>
      <c r="BJ25" s="65"/>
      <c r="BK25" s="63"/>
      <c r="BL25" s="64"/>
      <c r="BM25" s="63"/>
      <c r="BN25" s="206"/>
      <c r="BO25" s="89"/>
      <c r="BP25" s="183"/>
      <c r="BQ25" s="89"/>
      <c r="BR25" s="193"/>
      <c r="BS25" s="183"/>
      <c r="BT25" s="185"/>
      <c r="BU25" s="89"/>
      <c r="BV25" s="89"/>
      <c r="BW25" s="63"/>
      <c r="BX25" s="64"/>
      <c r="BY25" s="63"/>
      <c r="BZ25" s="138"/>
      <c r="CA25" s="63"/>
      <c r="CB25" s="167"/>
      <c r="CC25" s="63"/>
      <c r="CD25" s="167"/>
      <c r="CE25" s="63"/>
      <c r="CF25" s="167"/>
      <c r="CG25" s="169"/>
      <c r="CH25" s="64"/>
      <c r="CI25" s="63"/>
      <c r="CJ25" s="64"/>
      <c r="CK25" s="63"/>
      <c r="CL25" s="65"/>
      <c r="CM25" s="63"/>
      <c r="CN25" s="64"/>
      <c r="CO25" s="63"/>
      <c r="CP25" s="138"/>
      <c r="CQ25" s="68"/>
      <c r="CR25" s="69"/>
      <c r="CS25" s="171"/>
      <c r="CT25" s="69"/>
      <c r="CU25" s="68"/>
      <c r="CV25" s="69"/>
      <c r="CW25" s="68"/>
      <c r="CX25" s="69"/>
      <c r="CY25" s="208"/>
      <c r="CZ25" s="70"/>
      <c r="DA25" s="63"/>
      <c r="DB25" s="173"/>
      <c r="DC25" s="63"/>
      <c r="DD25" s="71"/>
      <c r="DE25" s="63"/>
      <c r="DF25" s="71"/>
      <c r="DG25" s="63"/>
      <c r="DH25" s="68"/>
      <c r="DI25" s="175"/>
      <c r="DJ25" s="176"/>
      <c r="DK25" s="175"/>
      <c r="DL25" s="176"/>
      <c r="DM25" s="175"/>
      <c r="DN25" s="176"/>
      <c r="DO25" s="175"/>
      <c r="DP25" s="176"/>
      <c r="DQ25" s="175"/>
      <c r="DR25" s="176"/>
      <c r="DS25" s="175"/>
      <c r="DT25" s="176"/>
      <c r="DU25" s="175"/>
      <c r="DV25" s="176"/>
      <c r="DW25" s="175"/>
      <c r="DX25" s="176"/>
      <c r="DY25" s="175"/>
      <c r="DZ25" s="176"/>
      <c r="EA25" s="175"/>
      <c r="EB25" s="176"/>
      <c r="EC25" s="175"/>
      <c r="ED25" s="176"/>
      <c r="EE25" s="175"/>
      <c r="EF25" s="176"/>
      <c r="EG25" s="69"/>
      <c r="EH25" s="66"/>
      <c r="EI25" s="66"/>
      <c r="EJ25" s="67"/>
      <c r="EK25" s="67"/>
      <c r="EL25" s="67"/>
      <c r="EM25" s="204"/>
      <c r="EN25" s="200"/>
      <c r="EO25" s="198"/>
      <c r="EP25" s="182"/>
      <c r="EQ25" s="182"/>
      <c r="ER25" s="182"/>
      <c r="ES25" s="182"/>
    </row>
    <row r="26" spans="1:149" x14ac:dyDescent="0.2">
      <c r="A26" s="61"/>
      <c r="B26" s="114">
        <f t="shared" si="76"/>
        <v>18</v>
      </c>
      <c r="C26" s="87" t="str">
        <f t="shared" si="38"/>
        <v/>
      </c>
      <c r="D26" s="88" t="str">
        <f t="shared" si="39"/>
        <v/>
      </c>
      <c r="E26" s="87" t="str">
        <f t="shared" si="40"/>
        <v/>
      </c>
      <c r="F26" s="89" t="str">
        <f t="shared" si="41"/>
        <v/>
      </c>
      <c r="G26" s="87" t="str">
        <f t="shared" si="42"/>
        <v/>
      </c>
      <c r="H26" s="88" t="str">
        <f t="shared" si="43"/>
        <v/>
      </c>
      <c r="I26" s="87" t="str">
        <f t="shared" si="44"/>
        <v/>
      </c>
      <c r="J26" s="89" t="str">
        <f t="shared" si="45"/>
        <v/>
      </c>
      <c r="K26" s="87" t="str">
        <f t="shared" si="46"/>
        <v/>
      </c>
      <c r="L26" s="88" t="str">
        <f t="shared" si="47"/>
        <v/>
      </c>
      <c r="M26" s="87" t="str">
        <f t="shared" si="48"/>
        <v/>
      </c>
      <c r="N26" s="89" t="str">
        <f t="shared" si="49"/>
        <v/>
      </c>
      <c r="O26" s="87" t="str">
        <f t="shared" si="50"/>
        <v/>
      </c>
      <c r="P26" s="88" t="str">
        <f t="shared" si="51"/>
        <v/>
      </c>
      <c r="Q26" s="87" t="str">
        <f t="shared" si="52"/>
        <v/>
      </c>
      <c r="R26" s="89" t="str">
        <f t="shared" si="53"/>
        <v/>
      </c>
      <c r="S26" s="87" t="str">
        <f t="shared" si="54"/>
        <v/>
      </c>
      <c r="T26" s="88" t="str">
        <f t="shared" si="55"/>
        <v/>
      </c>
      <c r="U26" s="87" t="str">
        <f t="shared" si="56"/>
        <v/>
      </c>
      <c r="V26" s="89" t="str">
        <f t="shared" si="57"/>
        <v/>
      </c>
      <c r="W26" s="87" t="str">
        <f t="shared" si="58"/>
        <v/>
      </c>
      <c r="X26" s="88" t="str">
        <f t="shared" si="59"/>
        <v/>
      </c>
      <c r="Y26" s="87" t="str">
        <f t="shared" si="60"/>
        <v/>
      </c>
      <c r="Z26" s="89" t="str">
        <f t="shared" si="61"/>
        <v/>
      </c>
      <c r="AA26" s="87" t="str">
        <f t="shared" si="62"/>
        <v/>
      </c>
      <c r="AB26" s="88" t="str">
        <f t="shared" si="63"/>
        <v/>
      </c>
      <c r="AC26" s="87" t="str">
        <f t="shared" si="64"/>
        <v/>
      </c>
      <c r="AD26" s="88" t="str">
        <f t="shared" si="65"/>
        <v/>
      </c>
      <c r="AE26" s="87" t="str">
        <f t="shared" si="66"/>
        <v/>
      </c>
      <c r="AF26" s="89" t="str">
        <f t="shared" si="67"/>
        <v/>
      </c>
      <c r="AG26" s="87" t="str">
        <f t="shared" si="68"/>
        <v/>
      </c>
      <c r="AH26" s="88" t="str">
        <f t="shared" si="69"/>
        <v/>
      </c>
      <c r="AI26" s="87" t="str">
        <f t="shared" si="70"/>
        <v/>
      </c>
      <c r="AJ26" s="89" t="str">
        <f t="shared" si="71"/>
        <v/>
      </c>
      <c r="AK26" s="87" t="str">
        <f t="shared" si="72"/>
        <v/>
      </c>
      <c r="AL26" s="88" t="str">
        <f t="shared" si="73"/>
        <v/>
      </c>
      <c r="AM26" s="87" t="str">
        <f t="shared" si="74"/>
        <v/>
      </c>
      <c r="AN26" s="104" t="str">
        <f t="shared" si="75"/>
        <v/>
      </c>
      <c r="AO26" s="105"/>
      <c r="AP26" s="104"/>
      <c r="AQ26" s="87"/>
      <c r="AR26" s="104"/>
      <c r="AS26" s="87"/>
      <c r="AT26" s="104"/>
      <c r="AU26" s="108"/>
      <c r="AV26" s="187"/>
      <c r="AW26" s="110"/>
      <c r="AX26" s="109"/>
      <c r="AY26" s="110"/>
      <c r="AZ26" s="189"/>
      <c r="BA26" s="110"/>
      <c r="BB26" s="109"/>
      <c r="BC26" s="110"/>
      <c r="BD26" s="109"/>
      <c r="BE26" s="191"/>
      <c r="BF26" s="109"/>
      <c r="BG26" s="110"/>
      <c r="BH26" s="138"/>
      <c r="BI26" s="139"/>
      <c r="BJ26" s="65"/>
      <c r="BK26" s="63"/>
      <c r="BL26" s="64"/>
      <c r="BM26" s="63"/>
      <c r="BN26" s="206"/>
      <c r="BO26" s="89"/>
      <c r="BP26" s="183"/>
      <c r="BQ26" s="89"/>
      <c r="BR26" s="193"/>
      <c r="BS26" s="183"/>
      <c r="BT26" s="185"/>
      <c r="BU26" s="89"/>
      <c r="BV26" s="89"/>
      <c r="BW26" s="63"/>
      <c r="BX26" s="64"/>
      <c r="BY26" s="63"/>
      <c r="BZ26" s="138"/>
      <c r="CA26" s="63"/>
      <c r="CB26" s="167"/>
      <c r="CC26" s="63"/>
      <c r="CD26" s="167"/>
      <c r="CE26" s="63"/>
      <c r="CF26" s="167"/>
      <c r="CG26" s="169"/>
      <c r="CH26" s="64"/>
      <c r="CI26" s="63"/>
      <c r="CJ26" s="64"/>
      <c r="CK26" s="63"/>
      <c r="CL26" s="65"/>
      <c r="CM26" s="63"/>
      <c r="CN26" s="64"/>
      <c r="CO26" s="63"/>
      <c r="CP26" s="138"/>
      <c r="CQ26" s="68"/>
      <c r="CR26" s="69"/>
      <c r="CS26" s="171"/>
      <c r="CT26" s="69"/>
      <c r="CU26" s="68"/>
      <c r="CV26" s="69"/>
      <c r="CW26" s="68"/>
      <c r="CX26" s="69"/>
      <c r="CY26" s="208"/>
      <c r="CZ26" s="70"/>
      <c r="DA26" s="63"/>
      <c r="DB26" s="173"/>
      <c r="DC26" s="63"/>
      <c r="DD26" s="71"/>
      <c r="DE26" s="63"/>
      <c r="DF26" s="71"/>
      <c r="DG26" s="63"/>
      <c r="DH26" s="68"/>
      <c r="DI26" s="175"/>
      <c r="DJ26" s="176"/>
      <c r="DK26" s="175"/>
      <c r="DL26" s="176"/>
      <c r="DM26" s="175"/>
      <c r="DN26" s="176"/>
      <c r="DO26" s="175"/>
      <c r="DP26" s="176"/>
      <c r="DQ26" s="175"/>
      <c r="DR26" s="176"/>
      <c r="DS26" s="175"/>
      <c r="DT26" s="176"/>
      <c r="DU26" s="175"/>
      <c r="DV26" s="176"/>
      <c r="DW26" s="175"/>
      <c r="DX26" s="176"/>
      <c r="DY26" s="175"/>
      <c r="DZ26" s="176"/>
      <c r="EA26" s="175"/>
      <c r="EB26" s="176"/>
      <c r="EC26" s="175"/>
      <c r="ED26" s="176"/>
      <c r="EE26" s="175"/>
      <c r="EF26" s="176"/>
      <c r="EG26" s="69"/>
      <c r="EH26" s="66"/>
      <c r="EI26" s="66"/>
      <c r="EJ26" s="67"/>
      <c r="EK26" s="67"/>
      <c r="EL26" s="67"/>
      <c r="EM26" s="204"/>
      <c r="EN26" s="200"/>
      <c r="EO26" s="198"/>
      <c r="EP26" s="182"/>
      <c r="EQ26" s="182"/>
      <c r="ER26" s="182"/>
      <c r="ES26" s="182"/>
    </row>
    <row r="27" spans="1:149" x14ac:dyDescent="0.2">
      <c r="A27" s="61"/>
      <c r="B27" s="114">
        <f t="shared" si="76"/>
        <v>19</v>
      </c>
      <c r="C27" s="87" t="str">
        <f t="shared" si="38"/>
        <v/>
      </c>
      <c r="D27" s="88" t="str">
        <f t="shared" si="39"/>
        <v/>
      </c>
      <c r="E27" s="87" t="str">
        <f t="shared" si="40"/>
        <v/>
      </c>
      <c r="F27" s="89" t="str">
        <f t="shared" si="41"/>
        <v/>
      </c>
      <c r="G27" s="87" t="str">
        <f t="shared" si="42"/>
        <v/>
      </c>
      <c r="H27" s="88" t="str">
        <f t="shared" si="43"/>
        <v/>
      </c>
      <c r="I27" s="87" t="str">
        <f t="shared" si="44"/>
        <v/>
      </c>
      <c r="J27" s="89" t="str">
        <f t="shared" si="45"/>
        <v/>
      </c>
      <c r="K27" s="87" t="str">
        <f t="shared" si="46"/>
        <v/>
      </c>
      <c r="L27" s="88" t="str">
        <f t="shared" si="47"/>
        <v/>
      </c>
      <c r="M27" s="87" t="str">
        <f t="shared" si="48"/>
        <v/>
      </c>
      <c r="N27" s="89" t="str">
        <f t="shared" si="49"/>
        <v/>
      </c>
      <c r="O27" s="87" t="str">
        <f t="shared" si="50"/>
        <v/>
      </c>
      <c r="P27" s="88" t="str">
        <f t="shared" si="51"/>
        <v/>
      </c>
      <c r="Q27" s="87" t="str">
        <f t="shared" si="52"/>
        <v/>
      </c>
      <c r="R27" s="89" t="str">
        <f t="shared" si="53"/>
        <v/>
      </c>
      <c r="S27" s="87" t="str">
        <f t="shared" si="54"/>
        <v/>
      </c>
      <c r="T27" s="88" t="str">
        <f t="shared" si="55"/>
        <v/>
      </c>
      <c r="U27" s="87" t="str">
        <f t="shared" si="56"/>
        <v/>
      </c>
      <c r="V27" s="89" t="str">
        <f t="shared" si="57"/>
        <v/>
      </c>
      <c r="W27" s="87" t="str">
        <f t="shared" si="58"/>
        <v/>
      </c>
      <c r="X27" s="88" t="str">
        <f t="shared" si="59"/>
        <v/>
      </c>
      <c r="Y27" s="87" t="str">
        <f t="shared" si="60"/>
        <v/>
      </c>
      <c r="Z27" s="89" t="str">
        <f t="shared" si="61"/>
        <v/>
      </c>
      <c r="AA27" s="87" t="str">
        <f t="shared" si="62"/>
        <v/>
      </c>
      <c r="AB27" s="88" t="str">
        <f t="shared" si="63"/>
        <v/>
      </c>
      <c r="AC27" s="87" t="str">
        <f t="shared" si="64"/>
        <v/>
      </c>
      <c r="AD27" s="88" t="str">
        <f t="shared" si="65"/>
        <v/>
      </c>
      <c r="AE27" s="87" t="str">
        <f t="shared" si="66"/>
        <v/>
      </c>
      <c r="AF27" s="89" t="str">
        <f t="shared" si="67"/>
        <v/>
      </c>
      <c r="AG27" s="87" t="str">
        <f t="shared" si="68"/>
        <v/>
      </c>
      <c r="AH27" s="88" t="str">
        <f t="shared" si="69"/>
        <v/>
      </c>
      <c r="AI27" s="87" t="str">
        <f t="shared" si="70"/>
        <v/>
      </c>
      <c r="AJ27" s="89" t="str">
        <f t="shared" si="71"/>
        <v/>
      </c>
      <c r="AK27" s="87" t="str">
        <f t="shared" si="72"/>
        <v/>
      </c>
      <c r="AL27" s="88" t="str">
        <f t="shared" si="73"/>
        <v/>
      </c>
      <c r="AM27" s="87" t="str">
        <f t="shared" si="74"/>
        <v/>
      </c>
      <c r="AN27" s="104" t="str">
        <f t="shared" si="75"/>
        <v/>
      </c>
      <c r="AO27" s="105"/>
      <c r="AP27" s="104"/>
      <c r="AQ27" s="87"/>
      <c r="AR27" s="104"/>
      <c r="AS27" s="87"/>
      <c r="AT27" s="104"/>
      <c r="AU27" s="108"/>
      <c r="AV27" s="187"/>
      <c r="AW27" s="110"/>
      <c r="AX27" s="109"/>
      <c r="AY27" s="110"/>
      <c r="AZ27" s="189"/>
      <c r="BA27" s="110"/>
      <c r="BB27" s="109"/>
      <c r="BC27" s="110"/>
      <c r="BD27" s="109"/>
      <c r="BE27" s="191"/>
      <c r="BF27" s="109"/>
      <c r="BG27" s="110"/>
      <c r="BH27" s="138"/>
      <c r="BI27" s="139"/>
      <c r="BJ27" s="65"/>
      <c r="BK27" s="63"/>
      <c r="BL27" s="64"/>
      <c r="BM27" s="63"/>
      <c r="BN27" s="206"/>
      <c r="BO27" s="89"/>
      <c r="BP27" s="183"/>
      <c r="BQ27" s="89"/>
      <c r="BR27" s="193"/>
      <c r="BS27" s="183"/>
      <c r="BT27" s="185"/>
      <c r="BU27" s="89"/>
      <c r="BV27" s="89"/>
      <c r="BW27" s="63"/>
      <c r="BX27" s="64"/>
      <c r="BY27" s="63"/>
      <c r="BZ27" s="138"/>
      <c r="CA27" s="63"/>
      <c r="CB27" s="167"/>
      <c r="CC27" s="63"/>
      <c r="CD27" s="167"/>
      <c r="CE27" s="63"/>
      <c r="CF27" s="167"/>
      <c r="CG27" s="169"/>
      <c r="CH27" s="64"/>
      <c r="CI27" s="63"/>
      <c r="CJ27" s="64"/>
      <c r="CK27" s="63"/>
      <c r="CL27" s="65"/>
      <c r="CM27" s="63"/>
      <c r="CN27" s="64"/>
      <c r="CO27" s="63"/>
      <c r="CP27" s="138"/>
      <c r="CQ27" s="68"/>
      <c r="CR27" s="69"/>
      <c r="CS27" s="171"/>
      <c r="CT27" s="69"/>
      <c r="CU27" s="68"/>
      <c r="CV27" s="69"/>
      <c r="CW27" s="68"/>
      <c r="CX27" s="69"/>
      <c r="CY27" s="208"/>
      <c r="CZ27" s="70"/>
      <c r="DA27" s="63"/>
      <c r="DB27" s="173"/>
      <c r="DC27" s="63"/>
      <c r="DD27" s="71"/>
      <c r="DE27" s="63"/>
      <c r="DF27" s="71"/>
      <c r="DG27" s="63"/>
      <c r="DH27" s="68"/>
      <c r="DI27" s="175"/>
      <c r="DJ27" s="176"/>
      <c r="DK27" s="175"/>
      <c r="DL27" s="176"/>
      <c r="DM27" s="175"/>
      <c r="DN27" s="176"/>
      <c r="DO27" s="175"/>
      <c r="DP27" s="176"/>
      <c r="DQ27" s="175"/>
      <c r="DR27" s="176"/>
      <c r="DS27" s="175"/>
      <c r="DT27" s="176"/>
      <c r="DU27" s="175"/>
      <c r="DV27" s="176"/>
      <c r="DW27" s="175"/>
      <c r="DX27" s="176"/>
      <c r="DY27" s="175"/>
      <c r="DZ27" s="176"/>
      <c r="EA27" s="175"/>
      <c r="EB27" s="176"/>
      <c r="EC27" s="175"/>
      <c r="ED27" s="176"/>
      <c r="EE27" s="175"/>
      <c r="EF27" s="176"/>
      <c r="EG27" s="69"/>
      <c r="EH27" s="66"/>
      <c r="EI27" s="66"/>
      <c r="EJ27" s="67"/>
      <c r="EK27" s="67"/>
      <c r="EL27" s="67"/>
      <c r="EM27" s="204"/>
      <c r="EN27" s="200"/>
      <c r="EO27" s="198"/>
      <c r="EP27" s="182"/>
      <c r="EQ27" s="182"/>
      <c r="ER27" s="182"/>
      <c r="ES27" s="182"/>
    </row>
    <row r="28" spans="1:149" x14ac:dyDescent="0.2">
      <c r="A28" s="61"/>
      <c r="B28" s="114">
        <f t="shared" si="76"/>
        <v>20</v>
      </c>
      <c r="C28" s="87" t="str">
        <f t="shared" si="38"/>
        <v/>
      </c>
      <c r="D28" s="88" t="str">
        <f t="shared" si="39"/>
        <v/>
      </c>
      <c r="E28" s="87" t="str">
        <f t="shared" si="40"/>
        <v/>
      </c>
      <c r="F28" s="89" t="str">
        <f t="shared" si="41"/>
        <v/>
      </c>
      <c r="G28" s="87" t="str">
        <f t="shared" si="42"/>
        <v/>
      </c>
      <c r="H28" s="88" t="str">
        <f t="shared" si="43"/>
        <v/>
      </c>
      <c r="I28" s="87" t="str">
        <f t="shared" si="44"/>
        <v/>
      </c>
      <c r="J28" s="89" t="str">
        <f t="shared" si="45"/>
        <v/>
      </c>
      <c r="K28" s="87" t="str">
        <f t="shared" si="46"/>
        <v/>
      </c>
      <c r="L28" s="88" t="str">
        <f t="shared" si="47"/>
        <v/>
      </c>
      <c r="M28" s="87" t="str">
        <f t="shared" si="48"/>
        <v/>
      </c>
      <c r="N28" s="89" t="str">
        <f t="shared" si="49"/>
        <v/>
      </c>
      <c r="O28" s="87" t="str">
        <f t="shared" si="50"/>
        <v/>
      </c>
      <c r="P28" s="88" t="str">
        <f t="shared" si="51"/>
        <v/>
      </c>
      <c r="Q28" s="87" t="str">
        <f t="shared" si="52"/>
        <v/>
      </c>
      <c r="R28" s="89" t="str">
        <f t="shared" si="53"/>
        <v/>
      </c>
      <c r="S28" s="87" t="str">
        <f t="shared" si="54"/>
        <v/>
      </c>
      <c r="T28" s="88" t="str">
        <f t="shared" si="55"/>
        <v/>
      </c>
      <c r="U28" s="87" t="str">
        <f t="shared" si="56"/>
        <v/>
      </c>
      <c r="V28" s="89" t="str">
        <f t="shared" si="57"/>
        <v/>
      </c>
      <c r="W28" s="87" t="str">
        <f t="shared" si="58"/>
        <v/>
      </c>
      <c r="X28" s="88" t="str">
        <f t="shared" si="59"/>
        <v/>
      </c>
      <c r="Y28" s="87" t="str">
        <f t="shared" si="60"/>
        <v/>
      </c>
      <c r="Z28" s="89" t="str">
        <f t="shared" si="61"/>
        <v/>
      </c>
      <c r="AA28" s="87" t="str">
        <f t="shared" si="62"/>
        <v/>
      </c>
      <c r="AB28" s="88" t="str">
        <f t="shared" si="63"/>
        <v/>
      </c>
      <c r="AC28" s="87" t="str">
        <f t="shared" si="64"/>
        <v/>
      </c>
      <c r="AD28" s="88" t="str">
        <f t="shared" si="65"/>
        <v/>
      </c>
      <c r="AE28" s="87" t="str">
        <f t="shared" si="66"/>
        <v/>
      </c>
      <c r="AF28" s="89" t="str">
        <f t="shared" si="67"/>
        <v/>
      </c>
      <c r="AG28" s="87" t="str">
        <f t="shared" si="68"/>
        <v/>
      </c>
      <c r="AH28" s="88" t="str">
        <f t="shared" si="69"/>
        <v/>
      </c>
      <c r="AI28" s="87" t="str">
        <f t="shared" si="70"/>
        <v/>
      </c>
      <c r="AJ28" s="89" t="str">
        <f t="shared" si="71"/>
        <v/>
      </c>
      <c r="AK28" s="87" t="str">
        <f t="shared" si="72"/>
        <v/>
      </c>
      <c r="AL28" s="88" t="str">
        <f t="shared" si="73"/>
        <v/>
      </c>
      <c r="AM28" s="87" t="str">
        <f t="shared" si="74"/>
        <v/>
      </c>
      <c r="AN28" s="104" t="str">
        <f t="shared" si="75"/>
        <v/>
      </c>
      <c r="AO28" s="105"/>
      <c r="AP28" s="104"/>
      <c r="AQ28" s="87"/>
      <c r="AR28" s="104"/>
      <c r="AS28" s="87"/>
      <c r="AT28" s="104"/>
      <c r="AU28" s="108"/>
      <c r="AV28" s="187"/>
      <c r="AW28" s="110"/>
      <c r="AX28" s="109"/>
      <c r="AY28" s="110"/>
      <c r="AZ28" s="189"/>
      <c r="BA28" s="110"/>
      <c r="BB28" s="109"/>
      <c r="BC28" s="110"/>
      <c r="BD28" s="109"/>
      <c r="BE28" s="191"/>
      <c r="BF28" s="109"/>
      <c r="BG28" s="110"/>
      <c r="BH28" s="138"/>
      <c r="BI28" s="139"/>
      <c r="BJ28" s="65"/>
      <c r="BK28" s="63"/>
      <c r="BL28" s="64"/>
      <c r="BM28" s="63"/>
      <c r="BN28" s="206"/>
      <c r="BO28" s="89"/>
      <c r="BP28" s="183"/>
      <c r="BQ28" s="89"/>
      <c r="BR28" s="193"/>
      <c r="BS28" s="183"/>
      <c r="BT28" s="185"/>
      <c r="BU28" s="89"/>
      <c r="BV28" s="89"/>
      <c r="BW28" s="63"/>
      <c r="BX28" s="64"/>
      <c r="BY28" s="63"/>
      <c r="BZ28" s="138"/>
      <c r="CA28" s="63"/>
      <c r="CB28" s="167"/>
      <c r="CC28" s="63"/>
      <c r="CD28" s="167"/>
      <c r="CE28" s="63"/>
      <c r="CF28" s="167"/>
      <c r="CG28" s="169"/>
      <c r="CH28" s="64"/>
      <c r="CI28" s="63"/>
      <c r="CJ28" s="64"/>
      <c r="CK28" s="63"/>
      <c r="CL28" s="65"/>
      <c r="CM28" s="63"/>
      <c r="CN28" s="64"/>
      <c r="CO28" s="63"/>
      <c r="CP28" s="138"/>
      <c r="CQ28" s="68"/>
      <c r="CR28" s="69"/>
      <c r="CS28" s="171"/>
      <c r="CT28" s="69"/>
      <c r="CU28" s="68"/>
      <c r="CV28" s="69"/>
      <c r="CW28" s="68"/>
      <c r="CX28" s="69"/>
      <c r="CY28" s="208"/>
      <c r="CZ28" s="70"/>
      <c r="DA28" s="63"/>
      <c r="DB28" s="173"/>
      <c r="DC28" s="63"/>
      <c r="DD28" s="71"/>
      <c r="DE28" s="63"/>
      <c r="DF28" s="71"/>
      <c r="DG28" s="63"/>
      <c r="DH28" s="68"/>
      <c r="DI28" s="175"/>
      <c r="DJ28" s="176"/>
      <c r="DK28" s="175"/>
      <c r="DL28" s="176"/>
      <c r="DM28" s="175"/>
      <c r="DN28" s="176"/>
      <c r="DO28" s="175"/>
      <c r="DP28" s="176"/>
      <c r="DQ28" s="175"/>
      <c r="DR28" s="176"/>
      <c r="DS28" s="175"/>
      <c r="DT28" s="176"/>
      <c r="DU28" s="175"/>
      <c r="DV28" s="176"/>
      <c r="DW28" s="175"/>
      <c r="DX28" s="176"/>
      <c r="DY28" s="175"/>
      <c r="DZ28" s="176"/>
      <c r="EA28" s="175"/>
      <c r="EB28" s="176"/>
      <c r="EC28" s="175"/>
      <c r="ED28" s="176"/>
      <c r="EE28" s="175"/>
      <c r="EF28" s="176"/>
      <c r="EG28" s="69"/>
      <c r="EH28" s="66"/>
      <c r="EI28" s="66"/>
      <c r="EJ28" s="67"/>
      <c r="EK28" s="67"/>
      <c r="EL28" s="67"/>
      <c r="EM28" s="204"/>
      <c r="EN28" s="200"/>
      <c r="EO28" s="198"/>
      <c r="EP28" s="182"/>
      <c r="EQ28" s="182"/>
      <c r="ER28" s="182"/>
      <c r="ES28" s="182"/>
    </row>
    <row r="29" spans="1:149" x14ac:dyDescent="0.2">
      <c r="A29" s="61"/>
      <c r="B29" s="114">
        <f t="shared" si="76"/>
        <v>21</v>
      </c>
      <c r="C29" s="87" t="str">
        <f t="shared" si="38"/>
        <v/>
      </c>
      <c r="D29" s="88" t="str">
        <f t="shared" si="39"/>
        <v/>
      </c>
      <c r="E29" s="87" t="str">
        <f t="shared" si="40"/>
        <v/>
      </c>
      <c r="F29" s="89" t="str">
        <f t="shared" si="41"/>
        <v/>
      </c>
      <c r="G29" s="87" t="str">
        <f t="shared" si="42"/>
        <v/>
      </c>
      <c r="H29" s="88" t="str">
        <f t="shared" si="43"/>
        <v/>
      </c>
      <c r="I29" s="87" t="str">
        <f t="shared" si="44"/>
        <v/>
      </c>
      <c r="J29" s="89" t="str">
        <f t="shared" si="45"/>
        <v/>
      </c>
      <c r="K29" s="87" t="str">
        <f t="shared" si="46"/>
        <v/>
      </c>
      <c r="L29" s="88" t="str">
        <f t="shared" si="47"/>
        <v/>
      </c>
      <c r="M29" s="87" t="str">
        <f t="shared" si="48"/>
        <v/>
      </c>
      <c r="N29" s="89" t="str">
        <f t="shared" si="49"/>
        <v/>
      </c>
      <c r="O29" s="87" t="str">
        <f t="shared" si="50"/>
        <v/>
      </c>
      <c r="P29" s="88" t="str">
        <f t="shared" si="51"/>
        <v/>
      </c>
      <c r="Q29" s="87" t="str">
        <f t="shared" si="52"/>
        <v/>
      </c>
      <c r="R29" s="89" t="str">
        <f t="shared" si="53"/>
        <v/>
      </c>
      <c r="S29" s="87" t="str">
        <f t="shared" si="54"/>
        <v/>
      </c>
      <c r="T29" s="88" t="str">
        <f t="shared" si="55"/>
        <v/>
      </c>
      <c r="U29" s="87" t="str">
        <f t="shared" si="56"/>
        <v/>
      </c>
      <c r="V29" s="89" t="str">
        <f t="shared" si="57"/>
        <v/>
      </c>
      <c r="W29" s="87" t="str">
        <f t="shared" si="58"/>
        <v/>
      </c>
      <c r="X29" s="88" t="str">
        <f t="shared" si="59"/>
        <v/>
      </c>
      <c r="Y29" s="87" t="str">
        <f t="shared" si="60"/>
        <v/>
      </c>
      <c r="Z29" s="89" t="str">
        <f t="shared" si="61"/>
        <v/>
      </c>
      <c r="AA29" s="87" t="str">
        <f t="shared" si="62"/>
        <v/>
      </c>
      <c r="AB29" s="88" t="str">
        <f t="shared" si="63"/>
        <v/>
      </c>
      <c r="AC29" s="87" t="str">
        <f t="shared" si="64"/>
        <v/>
      </c>
      <c r="AD29" s="88" t="str">
        <f t="shared" si="65"/>
        <v/>
      </c>
      <c r="AE29" s="87" t="str">
        <f t="shared" si="66"/>
        <v/>
      </c>
      <c r="AF29" s="89" t="str">
        <f t="shared" si="67"/>
        <v/>
      </c>
      <c r="AG29" s="87" t="str">
        <f t="shared" si="68"/>
        <v/>
      </c>
      <c r="AH29" s="88" t="str">
        <f t="shared" si="69"/>
        <v/>
      </c>
      <c r="AI29" s="87" t="str">
        <f t="shared" si="70"/>
        <v/>
      </c>
      <c r="AJ29" s="89" t="str">
        <f t="shared" si="71"/>
        <v/>
      </c>
      <c r="AK29" s="87" t="str">
        <f t="shared" si="72"/>
        <v/>
      </c>
      <c r="AL29" s="88" t="str">
        <f t="shared" si="73"/>
        <v/>
      </c>
      <c r="AM29" s="87" t="str">
        <f t="shared" si="74"/>
        <v/>
      </c>
      <c r="AN29" s="104" t="str">
        <f t="shared" si="75"/>
        <v/>
      </c>
      <c r="AO29" s="105"/>
      <c r="AP29" s="104"/>
      <c r="AQ29" s="87"/>
      <c r="AR29" s="104"/>
      <c r="AS29" s="87"/>
      <c r="AT29" s="104"/>
      <c r="AU29" s="108"/>
      <c r="AV29" s="187"/>
      <c r="AW29" s="110"/>
      <c r="AX29" s="109"/>
      <c r="AY29" s="110"/>
      <c r="AZ29" s="189"/>
      <c r="BA29" s="110"/>
      <c r="BB29" s="109"/>
      <c r="BC29" s="110"/>
      <c r="BD29" s="109"/>
      <c r="BE29" s="191"/>
      <c r="BF29" s="109"/>
      <c r="BG29" s="110"/>
      <c r="BH29" s="138"/>
      <c r="BI29" s="139"/>
      <c r="BJ29" s="65"/>
      <c r="BK29" s="63"/>
      <c r="BL29" s="64"/>
      <c r="BM29" s="63"/>
      <c r="BN29" s="206"/>
      <c r="BO29" s="89"/>
      <c r="BP29" s="183"/>
      <c r="BQ29" s="89"/>
      <c r="BR29" s="193"/>
      <c r="BS29" s="183"/>
      <c r="BT29" s="185"/>
      <c r="BU29" s="89"/>
      <c r="BV29" s="89"/>
      <c r="BW29" s="63"/>
      <c r="BX29" s="64"/>
      <c r="BY29" s="63"/>
      <c r="BZ29" s="138"/>
      <c r="CA29" s="63"/>
      <c r="CB29" s="167"/>
      <c r="CC29" s="63"/>
      <c r="CD29" s="167"/>
      <c r="CE29" s="63"/>
      <c r="CF29" s="167"/>
      <c r="CG29" s="169"/>
      <c r="CH29" s="64"/>
      <c r="CI29" s="63"/>
      <c r="CJ29" s="64"/>
      <c r="CK29" s="63"/>
      <c r="CL29" s="65"/>
      <c r="CM29" s="63"/>
      <c r="CN29" s="64"/>
      <c r="CO29" s="63"/>
      <c r="CP29" s="138"/>
      <c r="CQ29" s="68"/>
      <c r="CR29" s="69"/>
      <c r="CS29" s="171"/>
      <c r="CT29" s="69"/>
      <c r="CU29" s="68"/>
      <c r="CV29" s="69"/>
      <c r="CW29" s="68"/>
      <c r="CX29" s="69"/>
      <c r="CY29" s="208"/>
      <c r="CZ29" s="70"/>
      <c r="DA29" s="63"/>
      <c r="DB29" s="173"/>
      <c r="DC29" s="63"/>
      <c r="DD29" s="71"/>
      <c r="DE29" s="63"/>
      <c r="DF29" s="71"/>
      <c r="DG29" s="63"/>
      <c r="DH29" s="68"/>
      <c r="DI29" s="175"/>
      <c r="DJ29" s="176"/>
      <c r="DK29" s="175"/>
      <c r="DL29" s="176"/>
      <c r="DM29" s="175"/>
      <c r="DN29" s="176"/>
      <c r="DO29" s="175"/>
      <c r="DP29" s="176"/>
      <c r="DQ29" s="175"/>
      <c r="DR29" s="176"/>
      <c r="DS29" s="175"/>
      <c r="DT29" s="176"/>
      <c r="DU29" s="175"/>
      <c r="DV29" s="176"/>
      <c r="DW29" s="175"/>
      <c r="DX29" s="176"/>
      <c r="DY29" s="175"/>
      <c r="DZ29" s="176"/>
      <c r="EA29" s="175"/>
      <c r="EB29" s="176"/>
      <c r="EC29" s="175"/>
      <c r="ED29" s="176"/>
      <c r="EE29" s="175"/>
      <c r="EF29" s="176"/>
      <c r="EG29" s="69"/>
      <c r="EH29" s="66"/>
      <c r="EI29" s="66"/>
      <c r="EJ29" s="67"/>
      <c r="EK29" s="67"/>
      <c r="EL29" s="67"/>
      <c r="EM29" s="204"/>
      <c r="EN29" s="200"/>
      <c r="EO29" s="198"/>
      <c r="EP29" s="182"/>
      <c r="EQ29" s="182"/>
      <c r="ER29" s="182"/>
      <c r="ES29" s="182"/>
    </row>
    <row r="30" spans="1:149" x14ac:dyDescent="0.2">
      <c r="A30" s="61"/>
      <c r="B30" s="114">
        <f t="shared" si="76"/>
        <v>22</v>
      </c>
      <c r="C30" s="87" t="str">
        <f t="shared" si="38"/>
        <v/>
      </c>
      <c r="D30" s="88" t="str">
        <f t="shared" si="39"/>
        <v/>
      </c>
      <c r="E30" s="87" t="str">
        <f t="shared" si="40"/>
        <v/>
      </c>
      <c r="F30" s="89" t="str">
        <f t="shared" si="41"/>
        <v/>
      </c>
      <c r="G30" s="87" t="str">
        <f t="shared" si="42"/>
        <v/>
      </c>
      <c r="H30" s="88" t="str">
        <f t="shared" si="43"/>
        <v/>
      </c>
      <c r="I30" s="87" t="str">
        <f t="shared" si="44"/>
        <v/>
      </c>
      <c r="J30" s="89" t="str">
        <f t="shared" si="45"/>
        <v/>
      </c>
      <c r="K30" s="87" t="str">
        <f t="shared" si="46"/>
        <v/>
      </c>
      <c r="L30" s="88" t="str">
        <f t="shared" si="47"/>
        <v/>
      </c>
      <c r="M30" s="87" t="str">
        <f t="shared" si="48"/>
        <v/>
      </c>
      <c r="N30" s="89" t="str">
        <f t="shared" si="49"/>
        <v/>
      </c>
      <c r="O30" s="87" t="str">
        <f t="shared" si="50"/>
        <v/>
      </c>
      <c r="P30" s="88" t="str">
        <f t="shared" si="51"/>
        <v/>
      </c>
      <c r="Q30" s="87" t="str">
        <f t="shared" si="52"/>
        <v/>
      </c>
      <c r="R30" s="89" t="str">
        <f t="shared" si="53"/>
        <v/>
      </c>
      <c r="S30" s="87" t="str">
        <f t="shared" si="54"/>
        <v/>
      </c>
      <c r="T30" s="88" t="str">
        <f t="shared" si="55"/>
        <v/>
      </c>
      <c r="U30" s="87" t="str">
        <f t="shared" si="56"/>
        <v/>
      </c>
      <c r="V30" s="89" t="str">
        <f t="shared" si="57"/>
        <v/>
      </c>
      <c r="W30" s="87" t="str">
        <f t="shared" si="58"/>
        <v/>
      </c>
      <c r="X30" s="88" t="str">
        <f t="shared" si="59"/>
        <v/>
      </c>
      <c r="Y30" s="87" t="str">
        <f t="shared" si="60"/>
        <v/>
      </c>
      <c r="Z30" s="89" t="str">
        <f t="shared" si="61"/>
        <v/>
      </c>
      <c r="AA30" s="87" t="str">
        <f t="shared" si="62"/>
        <v/>
      </c>
      <c r="AB30" s="88" t="str">
        <f t="shared" si="63"/>
        <v/>
      </c>
      <c r="AC30" s="87" t="str">
        <f t="shared" si="64"/>
        <v/>
      </c>
      <c r="AD30" s="88" t="str">
        <f t="shared" si="65"/>
        <v/>
      </c>
      <c r="AE30" s="87" t="str">
        <f t="shared" si="66"/>
        <v/>
      </c>
      <c r="AF30" s="89" t="str">
        <f t="shared" si="67"/>
        <v/>
      </c>
      <c r="AG30" s="87" t="str">
        <f t="shared" si="68"/>
        <v/>
      </c>
      <c r="AH30" s="88" t="str">
        <f t="shared" si="69"/>
        <v/>
      </c>
      <c r="AI30" s="87" t="str">
        <f t="shared" si="70"/>
        <v/>
      </c>
      <c r="AJ30" s="89" t="str">
        <f t="shared" si="71"/>
        <v/>
      </c>
      <c r="AK30" s="87" t="str">
        <f t="shared" si="72"/>
        <v/>
      </c>
      <c r="AL30" s="88" t="str">
        <f t="shared" si="73"/>
        <v/>
      </c>
      <c r="AM30" s="87" t="str">
        <f t="shared" si="74"/>
        <v/>
      </c>
      <c r="AN30" s="104" t="str">
        <f t="shared" si="75"/>
        <v/>
      </c>
      <c r="AO30" s="105"/>
      <c r="AP30" s="104"/>
      <c r="AQ30" s="87"/>
      <c r="AR30" s="104"/>
      <c r="AS30" s="87"/>
      <c r="AT30" s="104"/>
      <c r="AU30" s="108"/>
      <c r="AV30" s="187"/>
      <c r="AW30" s="110"/>
      <c r="AX30" s="109"/>
      <c r="AY30" s="110"/>
      <c r="AZ30" s="189"/>
      <c r="BA30" s="110"/>
      <c r="BB30" s="109"/>
      <c r="BC30" s="110"/>
      <c r="BD30" s="109"/>
      <c r="BE30" s="191"/>
      <c r="BF30" s="109"/>
      <c r="BG30" s="110"/>
      <c r="BH30" s="138"/>
      <c r="BI30" s="139"/>
      <c r="BJ30" s="65"/>
      <c r="BK30" s="63"/>
      <c r="BL30" s="64"/>
      <c r="BM30" s="63"/>
      <c r="BN30" s="206"/>
      <c r="BO30" s="89"/>
      <c r="BP30" s="183"/>
      <c r="BQ30" s="89"/>
      <c r="BR30" s="193"/>
      <c r="BS30" s="183"/>
      <c r="BT30" s="185"/>
      <c r="BU30" s="89"/>
      <c r="BV30" s="89"/>
      <c r="BW30" s="63"/>
      <c r="BX30" s="64"/>
      <c r="BY30" s="63"/>
      <c r="BZ30" s="138"/>
      <c r="CA30" s="63"/>
      <c r="CB30" s="167"/>
      <c r="CC30" s="63"/>
      <c r="CD30" s="167"/>
      <c r="CE30" s="63"/>
      <c r="CF30" s="167"/>
      <c r="CG30" s="169"/>
      <c r="CH30" s="64"/>
      <c r="CI30" s="63"/>
      <c r="CJ30" s="64"/>
      <c r="CK30" s="63"/>
      <c r="CL30" s="65"/>
      <c r="CM30" s="63"/>
      <c r="CN30" s="64"/>
      <c r="CO30" s="63"/>
      <c r="CP30" s="138"/>
      <c r="CQ30" s="68"/>
      <c r="CR30" s="69"/>
      <c r="CS30" s="171"/>
      <c r="CT30" s="69"/>
      <c r="CU30" s="68"/>
      <c r="CV30" s="69"/>
      <c r="CW30" s="68"/>
      <c r="CX30" s="69"/>
      <c r="CY30" s="208"/>
      <c r="CZ30" s="70"/>
      <c r="DA30" s="63"/>
      <c r="DB30" s="173"/>
      <c r="DC30" s="63"/>
      <c r="DD30" s="71"/>
      <c r="DE30" s="63"/>
      <c r="DF30" s="71"/>
      <c r="DG30" s="63"/>
      <c r="DH30" s="68"/>
      <c r="DI30" s="175"/>
      <c r="DJ30" s="176"/>
      <c r="DK30" s="175"/>
      <c r="DL30" s="176"/>
      <c r="DM30" s="175"/>
      <c r="DN30" s="176"/>
      <c r="DO30" s="175"/>
      <c r="DP30" s="176"/>
      <c r="DQ30" s="175"/>
      <c r="DR30" s="176"/>
      <c r="DS30" s="175"/>
      <c r="DT30" s="176"/>
      <c r="DU30" s="175"/>
      <c r="DV30" s="176"/>
      <c r="DW30" s="175"/>
      <c r="DX30" s="176"/>
      <c r="DY30" s="175"/>
      <c r="DZ30" s="176"/>
      <c r="EA30" s="175"/>
      <c r="EB30" s="176"/>
      <c r="EC30" s="175"/>
      <c r="ED30" s="176"/>
      <c r="EE30" s="175"/>
      <c r="EF30" s="176"/>
      <c r="EG30" s="69"/>
      <c r="EH30" s="66"/>
      <c r="EI30" s="66"/>
      <c r="EJ30" s="67"/>
      <c r="EK30" s="67"/>
      <c r="EL30" s="67"/>
      <c r="EM30" s="204"/>
      <c r="EN30" s="200"/>
      <c r="EO30" s="198"/>
      <c r="EP30" s="182"/>
      <c r="EQ30" s="182"/>
      <c r="ER30" s="182"/>
      <c r="ES30" s="182"/>
    </row>
    <row r="31" spans="1:149" x14ac:dyDescent="0.2">
      <c r="A31" s="61"/>
      <c r="B31" s="114">
        <f t="shared" si="76"/>
        <v>23</v>
      </c>
      <c r="C31" s="87" t="str">
        <f t="shared" si="38"/>
        <v/>
      </c>
      <c r="D31" s="88" t="str">
        <f t="shared" si="39"/>
        <v/>
      </c>
      <c r="E31" s="87" t="str">
        <f t="shared" si="40"/>
        <v/>
      </c>
      <c r="F31" s="89" t="str">
        <f t="shared" si="41"/>
        <v/>
      </c>
      <c r="G31" s="87" t="str">
        <f t="shared" si="42"/>
        <v/>
      </c>
      <c r="H31" s="88" t="str">
        <f t="shared" si="43"/>
        <v/>
      </c>
      <c r="I31" s="87" t="str">
        <f t="shared" si="44"/>
        <v/>
      </c>
      <c r="J31" s="89" t="str">
        <f t="shared" si="45"/>
        <v/>
      </c>
      <c r="K31" s="87" t="str">
        <f t="shared" si="46"/>
        <v/>
      </c>
      <c r="L31" s="88" t="str">
        <f t="shared" si="47"/>
        <v/>
      </c>
      <c r="M31" s="87" t="str">
        <f t="shared" si="48"/>
        <v/>
      </c>
      <c r="N31" s="89" t="str">
        <f t="shared" si="49"/>
        <v/>
      </c>
      <c r="O31" s="87" t="str">
        <f t="shared" si="50"/>
        <v/>
      </c>
      <c r="P31" s="88" t="str">
        <f t="shared" si="51"/>
        <v/>
      </c>
      <c r="Q31" s="87" t="str">
        <f t="shared" si="52"/>
        <v/>
      </c>
      <c r="R31" s="89" t="str">
        <f t="shared" si="53"/>
        <v/>
      </c>
      <c r="S31" s="87" t="str">
        <f t="shared" si="54"/>
        <v/>
      </c>
      <c r="T31" s="88" t="str">
        <f t="shared" si="55"/>
        <v/>
      </c>
      <c r="U31" s="87" t="str">
        <f t="shared" si="56"/>
        <v/>
      </c>
      <c r="V31" s="89" t="str">
        <f t="shared" si="57"/>
        <v/>
      </c>
      <c r="W31" s="87" t="str">
        <f t="shared" si="58"/>
        <v/>
      </c>
      <c r="X31" s="88" t="str">
        <f t="shared" si="59"/>
        <v/>
      </c>
      <c r="Y31" s="87" t="str">
        <f t="shared" si="60"/>
        <v/>
      </c>
      <c r="Z31" s="89" t="str">
        <f t="shared" si="61"/>
        <v/>
      </c>
      <c r="AA31" s="87" t="str">
        <f t="shared" si="62"/>
        <v/>
      </c>
      <c r="AB31" s="88" t="str">
        <f t="shared" si="63"/>
        <v/>
      </c>
      <c r="AC31" s="87" t="str">
        <f t="shared" si="64"/>
        <v/>
      </c>
      <c r="AD31" s="88" t="str">
        <f t="shared" si="65"/>
        <v/>
      </c>
      <c r="AE31" s="87" t="str">
        <f t="shared" si="66"/>
        <v/>
      </c>
      <c r="AF31" s="89" t="str">
        <f t="shared" si="67"/>
        <v/>
      </c>
      <c r="AG31" s="87" t="str">
        <f t="shared" si="68"/>
        <v/>
      </c>
      <c r="AH31" s="88" t="str">
        <f t="shared" si="69"/>
        <v/>
      </c>
      <c r="AI31" s="87" t="str">
        <f t="shared" si="70"/>
        <v/>
      </c>
      <c r="AJ31" s="89" t="str">
        <f t="shared" si="71"/>
        <v/>
      </c>
      <c r="AK31" s="87" t="str">
        <f t="shared" si="72"/>
        <v/>
      </c>
      <c r="AL31" s="88" t="str">
        <f t="shared" si="73"/>
        <v/>
      </c>
      <c r="AM31" s="87" t="str">
        <f t="shared" si="74"/>
        <v/>
      </c>
      <c r="AN31" s="104" t="str">
        <f t="shared" si="75"/>
        <v/>
      </c>
      <c r="AO31" s="105"/>
      <c r="AP31" s="104"/>
      <c r="AQ31" s="87"/>
      <c r="AR31" s="104"/>
      <c r="AS31" s="87"/>
      <c r="AT31" s="104"/>
      <c r="AU31" s="108"/>
      <c r="AV31" s="187"/>
      <c r="AW31" s="110"/>
      <c r="AX31" s="109"/>
      <c r="AY31" s="110"/>
      <c r="AZ31" s="189"/>
      <c r="BA31" s="110"/>
      <c r="BB31" s="109"/>
      <c r="BC31" s="110"/>
      <c r="BD31" s="109"/>
      <c r="BE31" s="191"/>
      <c r="BF31" s="109"/>
      <c r="BG31" s="110"/>
      <c r="BH31" s="138"/>
      <c r="BI31" s="139"/>
      <c r="BJ31" s="65"/>
      <c r="BK31" s="63"/>
      <c r="BL31" s="64"/>
      <c r="BM31" s="63"/>
      <c r="BN31" s="206"/>
      <c r="BO31" s="89"/>
      <c r="BP31" s="183"/>
      <c r="BQ31" s="89"/>
      <c r="BR31" s="193"/>
      <c r="BS31" s="183"/>
      <c r="BT31" s="185"/>
      <c r="BU31" s="89"/>
      <c r="BV31" s="89"/>
      <c r="BW31" s="63"/>
      <c r="BX31" s="64"/>
      <c r="BY31" s="63"/>
      <c r="BZ31" s="138"/>
      <c r="CA31" s="63"/>
      <c r="CB31" s="167"/>
      <c r="CC31" s="63"/>
      <c r="CD31" s="167"/>
      <c r="CE31" s="63"/>
      <c r="CF31" s="167"/>
      <c r="CG31" s="169"/>
      <c r="CH31" s="64"/>
      <c r="CI31" s="63"/>
      <c r="CJ31" s="64"/>
      <c r="CK31" s="63"/>
      <c r="CL31" s="65"/>
      <c r="CM31" s="63"/>
      <c r="CN31" s="64"/>
      <c r="CO31" s="63"/>
      <c r="CP31" s="138"/>
      <c r="CQ31" s="68"/>
      <c r="CR31" s="69"/>
      <c r="CS31" s="171"/>
      <c r="CT31" s="69"/>
      <c r="CU31" s="68"/>
      <c r="CV31" s="69"/>
      <c r="CW31" s="68"/>
      <c r="CX31" s="69"/>
      <c r="CY31" s="208"/>
      <c r="CZ31" s="70"/>
      <c r="DA31" s="63"/>
      <c r="DB31" s="173"/>
      <c r="DC31" s="63"/>
      <c r="DD31" s="71"/>
      <c r="DE31" s="63"/>
      <c r="DF31" s="71"/>
      <c r="DG31" s="63"/>
      <c r="DH31" s="68"/>
      <c r="DI31" s="175"/>
      <c r="DJ31" s="176"/>
      <c r="DK31" s="175"/>
      <c r="DL31" s="176"/>
      <c r="DM31" s="175"/>
      <c r="DN31" s="176"/>
      <c r="DO31" s="175"/>
      <c r="DP31" s="176"/>
      <c r="DQ31" s="175"/>
      <c r="DR31" s="176"/>
      <c r="DS31" s="175"/>
      <c r="DT31" s="176"/>
      <c r="DU31" s="175"/>
      <c r="DV31" s="176"/>
      <c r="DW31" s="175"/>
      <c r="DX31" s="176"/>
      <c r="DY31" s="175"/>
      <c r="DZ31" s="176"/>
      <c r="EA31" s="175"/>
      <c r="EB31" s="176"/>
      <c r="EC31" s="175"/>
      <c r="ED31" s="176"/>
      <c r="EE31" s="175"/>
      <c r="EF31" s="176"/>
      <c r="EG31" s="69"/>
      <c r="EH31" s="66"/>
      <c r="EI31" s="66"/>
      <c r="EJ31" s="67"/>
      <c r="EK31" s="67"/>
      <c r="EL31" s="67"/>
      <c r="EM31" s="204"/>
      <c r="EN31" s="200"/>
      <c r="EO31" s="198"/>
      <c r="EP31" s="182"/>
      <c r="EQ31" s="182"/>
      <c r="ER31" s="182"/>
      <c r="ES31" s="182"/>
    </row>
    <row r="32" spans="1:149" x14ac:dyDescent="0.2">
      <c r="A32" s="61"/>
      <c r="B32" s="114">
        <f t="shared" si="76"/>
        <v>24</v>
      </c>
      <c r="C32" s="87" t="str">
        <f t="shared" si="38"/>
        <v/>
      </c>
      <c r="D32" s="88" t="str">
        <f t="shared" si="39"/>
        <v/>
      </c>
      <c r="E32" s="87" t="str">
        <f t="shared" si="40"/>
        <v/>
      </c>
      <c r="F32" s="89" t="str">
        <f t="shared" si="41"/>
        <v/>
      </c>
      <c r="G32" s="87" t="str">
        <f t="shared" si="42"/>
        <v/>
      </c>
      <c r="H32" s="88" t="str">
        <f t="shared" si="43"/>
        <v/>
      </c>
      <c r="I32" s="87" t="str">
        <f t="shared" si="44"/>
        <v/>
      </c>
      <c r="J32" s="89" t="str">
        <f t="shared" si="45"/>
        <v/>
      </c>
      <c r="K32" s="87" t="str">
        <f t="shared" si="46"/>
        <v/>
      </c>
      <c r="L32" s="88" t="str">
        <f t="shared" si="47"/>
        <v/>
      </c>
      <c r="M32" s="87" t="str">
        <f t="shared" si="48"/>
        <v/>
      </c>
      <c r="N32" s="89" t="str">
        <f t="shared" si="49"/>
        <v/>
      </c>
      <c r="O32" s="87" t="str">
        <f t="shared" si="50"/>
        <v/>
      </c>
      <c r="P32" s="88" t="str">
        <f t="shared" si="51"/>
        <v/>
      </c>
      <c r="Q32" s="87" t="str">
        <f t="shared" si="52"/>
        <v/>
      </c>
      <c r="R32" s="89" t="str">
        <f t="shared" si="53"/>
        <v/>
      </c>
      <c r="S32" s="87" t="str">
        <f t="shared" si="54"/>
        <v/>
      </c>
      <c r="T32" s="88" t="str">
        <f t="shared" si="55"/>
        <v/>
      </c>
      <c r="U32" s="87" t="str">
        <f t="shared" si="56"/>
        <v/>
      </c>
      <c r="V32" s="89" t="str">
        <f t="shared" si="57"/>
        <v/>
      </c>
      <c r="W32" s="87" t="str">
        <f t="shared" si="58"/>
        <v/>
      </c>
      <c r="X32" s="88" t="str">
        <f t="shared" si="59"/>
        <v/>
      </c>
      <c r="Y32" s="87" t="str">
        <f t="shared" si="60"/>
        <v/>
      </c>
      <c r="Z32" s="89" t="str">
        <f t="shared" si="61"/>
        <v/>
      </c>
      <c r="AA32" s="87" t="str">
        <f t="shared" si="62"/>
        <v/>
      </c>
      <c r="AB32" s="88" t="str">
        <f t="shared" si="63"/>
        <v/>
      </c>
      <c r="AC32" s="87" t="str">
        <f t="shared" si="64"/>
        <v/>
      </c>
      <c r="AD32" s="88" t="str">
        <f t="shared" si="65"/>
        <v/>
      </c>
      <c r="AE32" s="87" t="str">
        <f t="shared" si="66"/>
        <v/>
      </c>
      <c r="AF32" s="89" t="str">
        <f t="shared" si="67"/>
        <v/>
      </c>
      <c r="AG32" s="87" t="str">
        <f t="shared" si="68"/>
        <v/>
      </c>
      <c r="AH32" s="88" t="str">
        <f t="shared" si="69"/>
        <v/>
      </c>
      <c r="AI32" s="87" t="str">
        <f t="shared" si="70"/>
        <v/>
      </c>
      <c r="AJ32" s="89" t="str">
        <f t="shared" si="71"/>
        <v/>
      </c>
      <c r="AK32" s="87" t="str">
        <f t="shared" si="72"/>
        <v/>
      </c>
      <c r="AL32" s="88" t="str">
        <f t="shared" si="73"/>
        <v/>
      </c>
      <c r="AM32" s="87" t="str">
        <f t="shared" si="74"/>
        <v/>
      </c>
      <c r="AN32" s="104" t="str">
        <f t="shared" si="75"/>
        <v/>
      </c>
      <c r="AO32" s="105"/>
      <c r="AP32" s="104"/>
      <c r="AQ32" s="87"/>
      <c r="AR32" s="104"/>
      <c r="AS32" s="87"/>
      <c r="AT32" s="104"/>
      <c r="AU32" s="108"/>
      <c r="AV32" s="187"/>
      <c r="AW32" s="110"/>
      <c r="AX32" s="109"/>
      <c r="AY32" s="110"/>
      <c r="AZ32" s="189"/>
      <c r="BA32" s="110"/>
      <c r="BB32" s="109"/>
      <c r="BC32" s="110"/>
      <c r="BD32" s="109"/>
      <c r="BE32" s="191"/>
      <c r="BF32" s="109"/>
      <c r="BG32" s="110"/>
      <c r="BH32" s="138"/>
      <c r="BI32" s="139"/>
      <c r="BJ32" s="65"/>
      <c r="BK32" s="63"/>
      <c r="BL32" s="64"/>
      <c r="BM32" s="63"/>
      <c r="BN32" s="206"/>
      <c r="BO32" s="89"/>
      <c r="BP32" s="183"/>
      <c r="BQ32" s="89"/>
      <c r="BR32" s="193"/>
      <c r="BS32" s="183"/>
      <c r="BT32" s="185"/>
      <c r="BU32" s="89"/>
      <c r="BV32" s="89"/>
      <c r="BW32" s="63"/>
      <c r="BX32" s="64"/>
      <c r="BY32" s="63"/>
      <c r="BZ32" s="138"/>
      <c r="CA32" s="63"/>
      <c r="CB32" s="167"/>
      <c r="CC32" s="63"/>
      <c r="CD32" s="167"/>
      <c r="CE32" s="63"/>
      <c r="CF32" s="167"/>
      <c r="CG32" s="169"/>
      <c r="CH32" s="64"/>
      <c r="CI32" s="63"/>
      <c r="CJ32" s="64"/>
      <c r="CK32" s="63"/>
      <c r="CL32" s="65"/>
      <c r="CM32" s="63"/>
      <c r="CN32" s="64"/>
      <c r="CO32" s="63"/>
      <c r="CP32" s="138"/>
      <c r="CQ32" s="68"/>
      <c r="CR32" s="69"/>
      <c r="CS32" s="171"/>
      <c r="CT32" s="69"/>
      <c r="CU32" s="68"/>
      <c r="CV32" s="69"/>
      <c r="CW32" s="68"/>
      <c r="CX32" s="69"/>
      <c r="CY32" s="208"/>
      <c r="CZ32" s="70"/>
      <c r="DA32" s="63"/>
      <c r="DB32" s="173"/>
      <c r="DC32" s="63"/>
      <c r="DD32" s="71"/>
      <c r="DE32" s="63"/>
      <c r="DF32" s="71"/>
      <c r="DG32" s="63"/>
      <c r="DH32" s="68"/>
      <c r="DI32" s="175"/>
      <c r="DJ32" s="176"/>
      <c r="DK32" s="175"/>
      <c r="DL32" s="176"/>
      <c r="DM32" s="175"/>
      <c r="DN32" s="176"/>
      <c r="DO32" s="175"/>
      <c r="DP32" s="176"/>
      <c r="DQ32" s="175"/>
      <c r="DR32" s="176"/>
      <c r="DS32" s="175"/>
      <c r="DT32" s="176"/>
      <c r="DU32" s="175"/>
      <c r="DV32" s="176"/>
      <c r="DW32" s="175"/>
      <c r="DX32" s="176"/>
      <c r="DY32" s="175"/>
      <c r="DZ32" s="176"/>
      <c r="EA32" s="175"/>
      <c r="EB32" s="176"/>
      <c r="EC32" s="175"/>
      <c r="ED32" s="176"/>
      <c r="EE32" s="175"/>
      <c r="EF32" s="176"/>
      <c r="EG32" s="69"/>
      <c r="EH32" s="66"/>
      <c r="EI32" s="66"/>
      <c r="EJ32" s="67"/>
      <c r="EK32" s="67"/>
      <c r="EL32" s="67"/>
      <c r="EM32" s="204"/>
      <c r="EN32" s="200"/>
      <c r="EO32" s="198"/>
      <c r="EP32" s="182"/>
      <c r="EQ32" s="182"/>
      <c r="ER32" s="182"/>
      <c r="ES32" s="182"/>
    </row>
    <row r="33" spans="1:149" x14ac:dyDescent="0.2">
      <c r="A33" s="61"/>
      <c r="B33" s="114">
        <f t="shared" si="76"/>
        <v>25</v>
      </c>
      <c r="C33" s="87" t="str">
        <f t="shared" si="38"/>
        <v/>
      </c>
      <c r="D33" s="88" t="str">
        <f t="shared" si="39"/>
        <v/>
      </c>
      <c r="E33" s="87" t="str">
        <f t="shared" si="40"/>
        <v/>
      </c>
      <c r="F33" s="89" t="str">
        <f t="shared" si="41"/>
        <v/>
      </c>
      <c r="G33" s="87" t="str">
        <f t="shared" si="42"/>
        <v/>
      </c>
      <c r="H33" s="88" t="str">
        <f t="shared" si="43"/>
        <v/>
      </c>
      <c r="I33" s="87" t="str">
        <f t="shared" si="44"/>
        <v/>
      </c>
      <c r="J33" s="89" t="str">
        <f t="shared" si="45"/>
        <v/>
      </c>
      <c r="K33" s="87" t="str">
        <f t="shared" si="46"/>
        <v/>
      </c>
      <c r="L33" s="88" t="str">
        <f t="shared" si="47"/>
        <v/>
      </c>
      <c r="M33" s="87" t="str">
        <f t="shared" si="48"/>
        <v/>
      </c>
      <c r="N33" s="89" t="str">
        <f t="shared" si="49"/>
        <v/>
      </c>
      <c r="O33" s="87" t="str">
        <f t="shared" si="50"/>
        <v/>
      </c>
      <c r="P33" s="88" t="str">
        <f t="shared" si="51"/>
        <v/>
      </c>
      <c r="Q33" s="87" t="str">
        <f t="shared" si="52"/>
        <v/>
      </c>
      <c r="R33" s="89" t="str">
        <f t="shared" si="53"/>
        <v/>
      </c>
      <c r="S33" s="87" t="str">
        <f t="shared" si="54"/>
        <v/>
      </c>
      <c r="T33" s="88" t="str">
        <f t="shared" si="55"/>
        <v/>
      </c>
      <c r="U33" s="87" t="str">
        <f t="shared" si="56"/>
        <v/>
      </c>
      <c r="V33" s="89" t="str">
        <f t="shared" si="57"/>
        <v/>
      </c>
      <c r="W33" s="87" t="str">
        <f t="shared" si="58"/>
        <v/>
      </c>
      <c r="X33" s="88" t="str">
        <f t="shared" si="59"/>
        <v/>
      </c>
      <c r="Y33" s="87" t="str">
        <f t="shared" si="60"/>
        <v/>
      </c>
      <c r="Z33" s="89" t="str">
        <f t="shared" si="61"/>
        <v/>
      </c>
      <c r="AA33" s="87" t="str">
        <f t="shared" si="62"/>
        <v/>
      </c>
      <c r="AB33" s="88" t="str">
        <f t="shared" si="63"/>
        <v/>
      </c>
      <c r="AC33" s="87" t="str">
        <f t="shared" si="64"/>
        <v/>
      </c>
      <c r="AD33" s="88" t="str">
        <f t="shared" si="65"/>
        <v/>
      </c>
      <c r="AE33" s="87" t="str">
        <f t="shared" si="66"/>
        <v/>
      </c>
      <c r="AF33" s="89" t="str">
        <f t="shared" si="67"/>
        <v/>
      </c>
      <c r="AG33" s="87" t="str">
        <f t="shared" si="68"/>
        <v/>
      </c>
      <c r="AH33" s="88" t="str">
        <f t="shared" si="69"/>
        <v/>
      </c>
      <c r="AI33" s="87" t="str">
        <f t="shared" si="70"/>
        <v/>
      </c>
      <c r="AJ33" s="89" t="str">
        <f t="shared" si="71"/>
        <v/>
      </c>
      <c r="AK33" s="87" t="str">
        <f t="shared" si="72"/>
        <v/>
      </c>
      <c r="AL33" s="88" t="str">
        <f t="shared" si="73"/>
        <v/>
      </c>
      <c r="AM33" s="87" t="str">
        <f t="shared" si="74"/>
        <v/>
      </c>
      <c r="AN33" s="104" t="str">
        <f t="shared" si="75"/>
        <v/>
      </c>
      <c r="AO33" s="105"/>
      <c r="AP33" s="104"/>
      <c r="AQ33" s="87"/>
      <c r="AR33" s="104"/>
      <c r="AS33" s="87"/>
      <c r="AT33" s="104"/>
      <c r="AU33" s="108"/>
      <c r="AV33" s="187"/>
      <c r="AW33" s="110"/>
      <c r="AX33" s="109"/>
      <c r="AY33" s="110"/>
      <c r="AZ33" s="189"/>
      <c r="BA33" s="110"/>
      <c r="BB33" s="109"/>
      <c r="BC33" s="110"/>
      <c r="BD33" s="109"/>
      <c r="BE33" s="191"/>
      <c r="BF33" s="109"/>
      <c r="BG33" s="110"/>
      <c r="BH33" s="138"/>
      <c r="BI33" s="139"/>
      <c r="BJ33" s="65"/>
      <c r="BK33" s="63"/>
      <c r="BL33" s="64"/>
      <c r="BM33" s="63"/>
      <c r="BN33" s="206"/>
      <c r="BO33" s="89"/>
      <c r="BP33" s="183"/>
      <c r="BQ33" s="89"/>
      <c r="BR33" s="193"/>
      <c r="BS33" s="183"/>
      <c r="BT33" s="185"/>
      <c r="BU33" s="89"/>
      <c r="BV33" s="89"/>
      <c r="BW33" s="63"/>
      <c r="BX33" s="64"/>
      <c r="BY33" s="63"/>
      <c r="BZ33" s="138"/>
      <c r="CA33" s="63"/>
      <c r="CB33" s="167"/>
      <c r="CC33" s="63"/>
      <c r="CD33" s="167"/>
      <c r="CE33" s="63"/>
      <c r="CF33" s="167"/>
      <c r="CG33" s="169"/>
      <c r="CH33" s="64"/>
      <c r="CI33" s="63"/>
      <c r="CJ33" s="64"/>
      <c r="CK33" s="63"/>
      <c r="CL33" s="65"/>
      <c r="CM33" s="63"/>
      <c r="CN33" s="64"/>
      <c r="CO33" s="63"/>
      <c r="CP33" s="138"/>
      <c r="CQ33" s="68"/>
      <c r="CR33" s="69"/>
      <c r="CS33" s="171"/>
      <c r="CT33" s="69"/>
      <c r="CU33" s="68"/>
      <c r="CV33" s="69"/>
      <c r="CW33" s="68"/>
      <c r="CX33" s="69"/>
      <c r="CY33" s="208"/>
      <c r="CZ33" s="70"/>
      <c r="DA33" s="63"/>
      <c r="DB33" s="173"/>
      <c r="DC33" s="63"/>
      <c r="DD33" s="71"/>
      <c r="DE33" s="63"/>
      <c r="DF33" s="71"/>
      <c r="DG33" s="63"/>
      <c r="DH33" s="68"/>
      <c r="DI33" s="175"/>
      <c r="DJ33" s="176"/>
      <c r="DK33" s="175"/>
      <c r="DL33" s="176"/>
      <c r="DM33" s="175"/>
      <c r="DN33" s="176"/>
      <c r="DO33" s="175"/>
      <c r="DP33" s="176"/>
      <c r="DQ33" s="175"/>
      <c r="DR33" s="176"/>
      <c r="DS33" s="175"/>
      <c r="DT33" s="176"/>
      <c r="DU33" s="175"/>
      <c r="DV33" s="176"/>
      <c r="DW33" s="175"/>
      <c r="DX33" s="176"/>
      <c r="DY33" s="175"/>
      <c r="DZ33" s="176"/>
      <c r="EA33" s="175"/>
      <c r="EB33" s="176"/>
      <c r="EC33" s="175"/>
      <c r="ED33" s="176"/>
      <c r="EE33" s="175"/>
      <c r="EF33" s="176"/>
      <c r="EG33" s="69"/>
      <c r="EH33" s="66"/>
      <c r="EI33" s="66"/>
      <c r="EJ33" s="67"/>
      <c r="EK33" s="67"/>
      <c r="EL33" s="67"/>
      <c r="EM33" s="204"/>
      <c r="EN33" s="200"/>
      <c r="EO33" s="198"/>
      <c r="EP33" s="182"/>
      <c r="EQ33" s="182"/>
      <c r="ER33" s="182"/>
      <c r="ES33" s="182"/>
    </row>
    <row r="34" spans="1:149" x14ac:dyDescent="0.2">
      <c r="A34" s="61"/>
      <c r="B34" s="114">
        <f t="shared" si="76"/>
        <v>26</v>
      </c>
      <c r="C34" s="87" t="str">
        <f t="shared" si="38"/>
        <v/>
      </c>
      <c r="D34" s="88" t="str">
        <f t="shared" si="39"/>
        <v/>
      </c>
      <c r="E34" s="87" t="str">
        <f t="shared" si="40"/>
        <v/>
      </c>
      <c r="F34" s="89" t="str">
        <f t="shared" si="41"/>
        <v/>
      </c>
      <c r="G34" s="87" t="str">
        <f t="shared" si="42"/>
        <v/>
      </c>
      <c r="H34" s="88" t="str">
        <f t="shared" si="43"/>
        <v/>
      </c>
      <c r="I34" s="87" t="str">
        <f t="shared" si="44"/>
        <v/>
      </c>
      <c r="J34" s="89" t="str">
        <f t="shared" si="45"/>
        <v/>
      </c>
      <c r="K34" s="87" t="str">
        <f t="shared" si="46"/>
        <v/>
      </c>
      <c r="L34" s="88" t="str">
        <f t="shared" si="47"/>
        <v/>
      </c>
      <c r="M34" s="87" t="str">
        <f t="shared" si="48"/>
        <v/>
      </c>
      <c r="N34" s="89" t="str">
        <f t="shared" si="49"/>
        <v/>
      </c>
      <c r="O34" s="87" t="str">
        <f t="shared" si="50"/>
        <v/>
      </c>
      <c r="P34" s="88" t="str">
        <f t="shared" si="51"/>
        <v/>
      </c>
      <c r="Q34" s="87" t="str">
        <f t="shared" si="52"/>
        <v/>
      </c>
      <c r="R34" s="89" t="str">
        <f t="shared" si="53"/>
        <v/>
      </c>
      <c r="S34" s="87" t="str">
        <f t="shared" si="54"/>
        <v/>
      </c>
      <c r="T34" s="88" t="str">
        <f t="shared" si="55"/>
        <v/>
      </c>
      <c r="U34" s="87" t="str">
        <f t="shared" si="56"/>
        <v/>
      </c>
      <c r="V34" s="89" t="str">
        <f t="shared" si="57"/>
        <v/>
      </c>
      <c r="W34" s="87" t="str">
        <f t="shared" si="58"/>
        <v/>
      </c>
      <c r="X34" s="88" t="str">
        <f t="shared" si="59"/>
        <v/>
      </c>
      <c r="Y34" s="87" t="str">
        <f t="shared" si="60"/>
        <v/>
      </c>
      <c r="Z34" s="89" t="str">
        <f t="shared" si="61"/>
        <v/>
      </c>
      <c r="AA34" s="87" t="str">
        <f t="shared" si="62"/>
        <v/>
      </c>
      <c r="AB34" s="88" t="str">
        <f t="shared" si="63"/>
        <v/>
      </c>
      <c r="AC34" s="87" t="str">
        <f t="shared" si="64"/>
        <v/>
      </c>
      <c r="AD34" s="88" t="str">
        <f t="shared" si="65"/>
        <v/>
      </c>
      <c r="AE34" s="87" t="str">
        <f t="shared" si="66"/>
        <v/>
      </c>
      <c r="AF34" s="89" t="str">
        <f t="shared" si="67"/>
        <v/>
      </c>
      <c r="AG34" s="87" t="str">
        <f t="shared" si="68"/>
        <v/>
      </c>
      <c r="AH34" s="88" t="str">
        <f t="shared" si="69"/>
        <v/>
      </c>
      <c r="AI34" s="87" t="str">
        <f t="shared" si="70"/>
        <v/>
      </c>
      <c r="AJ34" s="89" t="str">
        <f t="shared" si="71"/>
        <v/>
      </c>
      <c r="AK34" s="87" t="str">
        <f t="shared" si="72"/>
        <v/>
      </c>
      <c r="AL34" s="88" t="str">
        <f t="shared" si="73"/>
        <v/>
      </c>
      <c r="AM34" s="87" t="str">
        <f t="shared" si="74"/>
        <v/>
      </c>
      <c r="AN34" s="104" t="str">
        <f t="shared" si="75"/>
        <v/>
      </c>
      <c r="AO34" s="105"/>
      <c r="AP34" s="104"/>
      <c r="AQ34" s="87"/>
      <c r="AR34" s="104"/>
      <c r="AS34" s="87"/>
      <c r="AT34" s="104"/>
      <c r="AU34" s="108"/>
      <c r="AV34" s="187"/>
      <c r="AW34" s="110"/>
      <c r="AX34" s="109"/>
      <c r="AY34" s="110"/>
      <c r="AZ34" s="189"/>
      <c r="BA34" s="110"/>
      <c r="BB34" s="109"/>
      <c r="BC34" s="110"/>
      <c r="BD34" s="109"/>
      <c r="BE34" s="191"/>
      <c r="BF34" s="109"/>
      <c r="BG34" s="110"/>
      <c r="BH34" s="138"/>
      <c r="BI34" s="139"/>
      <c r="BJ34" s="65"/>
      <c r="BK34" s="63"/>
      <c r="BL34" s="64"/>
      <c r="BM34" s="63"/>
      <c r="BN34" s="206"/>
      <c r="BO34" s="89"/>
      <c r="BP34" s="183"/>
      <c r="BQ34" s="89"/>
      <c r="BR34" s="193"/>
      <c r="BS34" s="183"/>
      <c r="BT34" s="185"/>
      <c r="BU34" s="89"/>
      <c r="BV34" s="89"/>
      <c r="BW34" s="63"/>
      <c r="BX34" s="64"/>
      <c r="BY34" s="63"/>
      <c r="BZ34" s="138"/>
      <c r="CA34" s="63"/>
      <c r="CB34" s="167"/>
      <c r="CC34" s="63"/>
      <c r="CD34" s="167"/>
      <c r="CE34" s="63"/>
      <c r="CF34" s="167"/>
      <c r="CG34" s="169"/>
      <c r="CH34" s="64"/>
      <c r="CI34" s="63"/>
      <c r="CJ34" s="64"/>
      <c r="CK34" s="63"/>
      <c r="CL34" s="65"/>
      <c r="CM34" s="63"/>
      <c r="CN34" s="64"/>
      <c r="CO34" s="63"/>
      <c r="CP34" s="138"/>
      <c r="CQ34" s="68"/>
      <c r="CR34" s="69"/>
      <c r="CS34" s="171"/>
      <c r="CT34" s="69"/>
      <c r="CU34" s="68"/>
      <c r="CV34" s="69"/>
      <c r="CW34" s="68"/>
      <c r="CX34" s="69"/>
      <c r="CY34" s="208"/>
      <c r="CZ34" s="70"/>
      <c r="DA34" s="63"/>
      <c r="DB34" s="173"/>
      <c r="DC34" s="63"/>
      <c r="DD34" s="71"/>
      <c r="DE34" s="63"/>
      <c r="DF34" s="71"/>
      <c r="DG34" s="63"/>
      <c r="DH34" s="68"/>
      <c r="DI34" s="175"/>
      <c r="DJ34" s="176"/>
      <c r="DK34" s="175"/>
      <c r="DL34" s="176"/>
      <c r="DM34" s="175"/>
      <c r="DN34" s="176"/>
      <c r="DO34" s="175"/>
      <c r="DP34" s="176"/>
      <c r="DQ34" s="175"/>
      <c r="DR34" s="176"/>
      <c r="DS34" s="175"/>
      <c r="DT34" s="176"/>
      <c r="DU34" s="175"/>
      <c r="DV34" s="176"/>
      <c r="DW34" s="175"/>
      <c r="DX34" s="176"/>
      <c r="DY34" s="175"/>
      <c r="DZ34" s="176"/>
      <c r="EA34" s="175"/>
      <c r="EB34" s="176"/>
      <c r="EC34" s="175"/>
      <c r="ED34" s="176"/>
      <c r="EE34" s="175"/>
      <c r="EF34" s="176"/>
      <c r="EG34" s="69"/>
      <c r="EH34" s="66"/>
      <c r="EI34" s="66"/>
      <c r="EJ34" s="67"/>
      <c r="EK34" s="67"/>
      <c r="EL34" s="67"/>
      <c r="EM34" s="204"/>
      <c r="EN34" s="200"/>
      <c r="EO34" s="198"/>
      <c r="EP34" s="182"/>
      <c r="EQ34" s="182"/>
      <c r="ER34" s="182"/>
      <c r="ES34" s="182"/>
    </row>
    <row r="35" spans="1:149" x14ac:dyDescent="0.2">
      <c r="A35" s="61"/>
      <c r="B35" s="114">
        <f t="shared" si="76"/>
        <v>27</v>
      </c>
      <c r="C35" s="87" t="str">
        <f t="shared" si="38"/>
        <v/>
      </c>
      <c r="D35" s="88" t="str">
        <f t="shared" si="39"/>
        <v/>
      </c>
      <c r="E35" s="87" t="str">
        <f t="shared" si="40"/>
        <v/>
      </c>
      <c r="F35" s="89" t="str">
        <f t="shared" si="41"/>
        <v/>
      </c>
      <c r="G35" s="87" t="str">
        <f t="shared" si="42"/>
        <v/>
      </c>
      <c r="H35" s="88" t="str">
        <f t="shared" si="43"/>
        <v/>
      </c>
      <c r="I35" s="87" t="str">
        <f t="shared" si="44"/>
        <v/>
      </c>
      <c r="J35" s="89" t="str">
        <f t="shared" si="45"/>
        <v/>
      </c>
      <c r="K35" s="87" t="str">
        <f t="shared" si="46"/>
        <v/>
      </c>
      <c r="L35" s="88" t="str">
        <f t="shared" si="47"/>
        <v/>
      </c>
      <c r="M35" s="87" t="str">
        <f t="shared" si="48"/>
        <v/>
      </c>
      <c r="N35" s="89" t="str">
        <f t="shared" si="49"/>
        <v/>
      </c>
      <c r="O35" s="87" t="str">
        <f t="shared" si="50"/>
        <v/>
      </c>
      <c r="P35" s="88" t="str">
        <f t="shared" si="51"/>
        <v/>
      </c>
      <c r="Q35" s="87" t="str">
        <f t="shared" si="52"/>
        <v/>
      </c>
      <c r="R35" s="89" t="str">
        <f t="shared" si="53"/>
        <v/>
      </c>
      <c r="S35" s="87" t="str">
        <f t="shared" si="54"/>
        <v/>
      </c>
      <c r="T35" s="88" t="str">
        <f t="shared" si="55"/>
        <v/>
      </c>
      <c r="U35" s="87" t="str">
        <f t="shared" si="56"/>
        <v/>
      </c>
      <c r="V35" s="89" t="str">
        <f t="shared" si="57"/>
        <v/>
      </c>
      <c r="W35" s="87" t="str">
        <f t="shared" si="58"/>
        <v/>
      </c>
      <c r="X35" s="88" t="str">
        <f t="shared" si="59"/>
        <v/>
      </c>
      <c r="Y35" s="87" t="str">
        <f t="shared" si="60"/>
        <v/>
      </c>
      <c r="Z35" s="89" t="str">
        <f t="shared" si="61"/>
        <v/>
      </c>
      <c r="AA35" s="87" t="str">
        <f t="shared" si="62"/>
        <v/>
      </c>
      <c r="AB35" s="88" t="str">
        <f t="shared" si="63"/>
        <v/>
      </c>
      <c r="AC35" s="87" t="str">
        <f t="shared" si="64"/>
        <v/>
      </c>
      <c r="AD35" s="88" t="str">
        <f t="shared" si="65"/>
        <v/>
      </c>
      <c r="AE35" s="87" t="str">
        <f t="shared" si="66"/>
        <v/>
      </c>
      <c r="AF35" s="89" t="str">
        <f t="shared" si="67"/>
        <v/>
      </c>
      <c r="AG35" s="87" t="str">
        <f t="shared" si="68"/>
        <v/>
      </c>
      <c r="AH35" s="88" t="str">
        <f t="shared" si="69"/>
        <v/>
      </c>
      <c r="AI35" s="87" t="str">
        <f t="shared" si="70"/>
        <v/>
      </c>
      <c r="AJ35" s="89" t="str">
        <f t="shared" si="71"/>
        <v/>
      </c>
      <c r="AK35" s="87" t="str">
        <f t="shared" si="72"/>
        <v/>
      </c>
      <c r="AL35" s="88" t="str">
        <f t="shared" si="73"/>
        <v/>
      </c>
      <c r="AM35" s="87" t="str">
        <f t="shared" si="74"/>
        <v/>
      </c>
      <c r="AN35" s="104" t="str">
        <f t="shared" si="75"/>
        <v/>
      </c>
      <c r="AO35" s="105"/>
      <c r="AP35" s="104"/>
      <c r="AQ35" s="87"/>
      <c r="AR35" s="104"/>
      <c r="AS35" s="87"/>
      <c r="AT35" s="104"/>
      <c r="AU35" s="108"/>
      <c r="AV35" s="187"/>
      <c r="AW35" s="110"/>
      <c r="AX35" s="109"/>
      <c r="AY35" s="110"/>
      <c r="AZ35" s="189"/>
      <c r="BA35" s="110"/>
      <c r="BB35" s="109"/>
      <c r="BC35" s="110"/>
      <c r="BD35" s="109"/>
      <c r="BE35" s="191"/>
      <c r="BF35" s="109"/>
      <c r="BG35" s="110"/>
      <c r="BH35" s="138"/>
      <c r="BI35" s="139"/>
      <c r="BJ35" s="65"/>
      <c r="BK35" s="63"/>
      <c r="BL35" s="64"/>
      <c r="BM35" s="63"/>
      <c r="BN35" s="206"/>
      <c r="BO35" s="89"/>
      <c r="BP35" s="183"/>
      <c r="BQ35" s="89"/>
      <c r="BR35" s="193"/>
      <c r="BS35" s="183"/>
      <c r="BT35" s="185"/>
      <c r="BU35" s="89"/>
      <c r="BV35" s="89"/>
      <c r="BW35" s="63"/>
      <c r="BX35" s="64"/>
      <c r="BY35" s="63"/>
      <c r="BZ35" s="138"/>
      <c r="CA35" s="63"/>
      <c r="CB35" s="167"/>
      <c r="CC35" s="63"/>
      <c r="CD35" s="167"/>
      <c r="CE35" s="63"/>
      <c r="CF35" s="167"/>
      <c r="CG35" s="169"/>
      <c r="CH35" s="64"/>
      <c r="CI35" s="63"/>
      <c r="CJ35" s="64"/>
      <c r="CK35" s="63"/>
      <c r="CL35" s="65"/>
      <c r="CM35" s="63"/>
      <c r="CN35" s="64"/>
      <c r="CO35" s="63"/>
      <c r="CP35" s="138"/>
      <c r="CQ35" s="68"/>
      <c r="CR35" s="69"/>
      <c r="CS35" s="171"/>
      <c r="CT35" s="69"/>
      <c r="CU35" s="68"/>
      <c r="CV35" s="69"/>
      <c r="CW35" s="68"/>
      <c r="CX35" s="69"/>
      <c r="CY35" s="208"/>
      <c r="CZ35" s="70"/>
      <c r="DA35" s="63"/>
      <c r="DB35" s="173"/>
      <c r="DC35" s="63"/>
      <c r="DD35" s="71"/>
      <c r="DE35" s="63"/>
      <c r="DF35" s="71"/>
      <c r="DG35" s="63"/>
      <c r="DH35" s="68"/>
      <c r="DI35" s="175"/>
      <c r="DJ35" s="176"/>
      <c r="DK35" s="175"/>
      <c r="DL35" s="176"/>
      <c r="DM35" s="175"/>
      <c r="DN35" s="176"/>
      <c r="DO35" s="175"/>
      <c r="DP35" s="176"/>
      <c r="DQ35" s="175"/>
      <c r="DR35" s="176"/>
      <c r="DS35" s="175"/>
      <c r="DT35" s="176"/>
      <c r="DU35" s="175"/>
      <c r="DV35" s="176"/>
      <c r="DW35" s="175"/>
      <c r="DX35" s="176"/>
      <c r="DY35" s="175"/>
      <c r="DZ35" s="176"/>
      <c r="EA35" s="175"/>
      <c r="EB35" s="176"/>
      <c r="EC35" s="175"/>
      <c r="ED35" s="176"/>
      <c r="EE35" s="175"/>
      <c r="EF35" s="176"/>
      <c r="EG35" s="69"/>
      <c r="EH35" s="66"/>
      <c r="EI35" s="66"/>
      <c r="EJ35" s="67"/>
      <c r="EK35" s="67"/>
      <c r="EL35" s="67"/>
      <c r="EM35" s="204"/>
      <c r="EN35" s="200"/>
      <c r="EO35" s="198"/>
      <c r="EP35" s="182"/>
      <c r="EQ35" s="182"/>
      <c r="ER35" s="182"/>
      <c r="ES35" s="182"/>
    </row>
    <row r="36" spans="1:149" x14ac:dyDescent="0.2">
      <c r="A36" s="61"/>
      <c r="B36" s="114">
        <f t="shared" si="76"/>
        <v>28</v>
      </c>
      <c r="C36" s="87" t="str">
        <f t="shared" si="38"/>
        <v/>
      </c>
      <c r="D36" s="88" t="str">
        <f t="shared" si="39"/>
        <v/>
      </c>
      <c r="E36" s="87" t="str">
        <f t="shared" si="40"/>
        <v/>
      </c>
      <c r="F36" s="89" t="str">
        <f t="shared" si="41"/>
        <v/>
      </c>
      <c r="G36" s="87" t="str">
        <f t="shared" si="42"/>
        <v/>
      </c>
      <c r="H36" s="88" t="str">
        <f t="shared" si="43"/>
        <v/>
      </c>
      <c r="I36" s="87" t="str">
        <f t="shared" si="44"/>
        <v/>
      </c>
      <c r="J36" s="89" t="str">
        <f t="shared" si="45"/>
        <v/>
      </c>
      <c r="K36" s="87" t="str">
        <f t="shared" si="46"/>
        <v/>
      </c>
      <c r="L36" s="88" t="str">
        <f t="shared" si="47"/>
        <v/>
      </c>
      <c r="M36" s="87" t="str">
        <f t="shared" si="48"/>
        <v/>
      </c>
      <c r="N36" s="89" t="str">
        <f t="shared" si="49"/>
        <v/>
      </c>
      <c r="O36" s="87" t="str">
        <f t="shared" si="50"/>
        <v/>
      </c>
      <c r="P36" s="88" t="str">
        <f t="shared" si="51"/>
        <v/>
      </c>
      <c r="Q36" s="87" t="str">
        <f t="shared" si="52"/>
        <v/>
      </c>
      <c r="R36" s="89" t="str">
        <f t="shared" si="53"/>
        <v/>
      </c>
      <c r="S36" s="87" t="str">
        <f t="shared" si="54"/>
        <v/>
      </c>
      <c r="T36" s="88" t="str">
        <f t="shared" si="55"/>
        <v/>
      </c>
      <c r="U36" s="87" t="str">
        <f t="shared" si="56"/>
        <v/>
      </c>
      <c r="V36" s="89" t="str">
        <f t="shared" si="57"/>
        <v/>
      </c>
      <c r="W36" s="87" t="str">
        <f t="shared" si="58"/>
        <v/>
      </c>
      <c r="X36" s="88" t="str">
        <f t="shared" si="59"/>
        <v/>
      </c>
      <c r="Y36" s="87" t="str">
        <f t="shared" si="60"/>
        <v/>
      </c>
      <c r="Z36" s="89" t="str">
        <f t="shared" si="61"/>
        <v/>
      </c>
      <c r="AA36" s="87" t="str">
        <f t="shared" si="62"/>
        <v/>
      </c>
      <c r="AB36" s="88" t="str">
        <f t="shared" si="63"/>
        <v/>
      </c>
      <c r="AC36" s="87" t="str">
        <f t="shared" si="64"/>
        <v/>
      </c>
      <c r="AD36" s="88" t="str">
        <f t="shared" si="65"/>
        <v/>
      </c>
      <c r="AE36" s="87" t="str">
        <f t="shared" si="66"/>
        <v/>
      </c>
      <c r="AF36" s="89" t="str">
        <f t="shared" si="67"/>
        <v/>
      </c>
      <c r="AG36" s="87" t="str">
        <f t="shared" si="68"/>
        <v/>
      </c>
      <c r="AH36" s="88" t="str">
        <f t="shared" si="69"/>
        <v/>
      </c>
      <c r="AI36" s="87" t="str">
        <f t="shared" si="70"/>
        <v/>
      </c>
      <c r="AJ36" s="89" t="str">
        <f t="shared" si="71"/>
        <v/>
      </c>
      <c r="AK36" s="87" t="str">
        <f t="shared" si="72"/>
        <v/>
      </c>
      <c r="AL36" s="88" t="str">
        <f t="shared" si="73"/>
        <v/>
      </c>
      <c r="AM36" s="87" t="str">
        <f t="shared" si="74"/>
        <v/>
      </c>
      <c r="AN36" s="104" t="str">
        <f t="shared" si="75"/>
        <v/>
      </c>
      <c r="AO36" s="105"/>
      <c r="AP36" s="104"/>
      <c r="AQ36" s="87"/>
      <c r="AR36" s="104"/>
      <c r="AS36" s="87"/>
      <c r="AT36" s="104"/>
      <c r="AU36" s="108"/>
      <c r="AV36" s="187"/>
      <c r="AW36" s="110"/>
      <c r="AX36" s="109"/>
      <c r="AY36" s="110"/>
      <c r="AZ36" s="189"/>
      <c r="BA36" s="110"/>
      <c r="BB36" s="109"/>
      <c r="BC36" s="110"/>
      <c r="BD36" s="109"/>
      <c r="BE36" s="191"/>
      <c r="BF36" s="109"/>
      <c r="BG36" s="110"/>
      <c r="BH36" s="138"/>
      <c r="BI36" s="139"/>
      <c r="BJ36" s="65"/>
      <c r="BK36" s="63"/>
      <c r="BL36" s="64"/>
      <c r="BM36" s="63"/>
      <c r="BN36" s="206"/>
      <c r="BO36" s="89"/>
      <c r="BP36" s="183"/>
      <c r="BQ36" s="89"/>
      <c r="BR36" s="193"/>
      <c r="BS36" s="183"/>
      <c r="BT36" s="185"/>
      <c r="BU36" s="89"/>
      <c r="BV36" s="89"/>
      <c r="BW36" s="63"/>
      <c r="BX36" s="64"/>
      <c r="BY36" s="63"/>
      <c r="BZ36" s="138"/>
      <c r="CA36" s="63"/>
      <c r="CB36" s="167"/>
      <c r="CC36" s="63"/>
      <c r="CD36" s="167"/>
      <c r="CE36" s="63"/>
      <c r="CF36" s="167"/>
      <c r="CG36" s="169"/>
      <c r="CH36" s="64"/>
      <c r="CI36" s="63"/>
      <c r="CJ36" s="64"/>
      <c r="CK36" s="63"/>
      <c r="CL36" s="65"/>
      <c r="CM36" s="63"/>
      <c r="CN36" s="64"/>
      <c r="CO36" s="63"/>
      <c r="CP36" s="138"/>
      <c r="CQ36" s="68"/>
      <c r="CR36" s="69"/>
      <c r="CS36" s="171"/>
      <c r="CT36" s="69"/>
      <c r="CU36" s="68"/>
      <c r="CV36" s="69"/>
      <c r="CW36" s="68"/>
      <c r="CX36" s="69"/>
      <c r="CY36" s="208"/>
      <c r="CZ36" s="70"/>
      <c r="DA36" s="63"/>
      <c r="DB36" s="173"/>
      <c r="DC36" s="63"/>
      <c r="DD36" s="71"/>
      <c r="DE36" s="63"/>
      <c r="DF36" s="71"/>
      <c r="DG36" s="63"/>
      <c r="DH36" s="68"/>
      <c r="DI36" s="175"/>
      <c r="DJ36" s="176"/>
      <c r="DK36" s="175"/>
      <c r="DL36" s="176"/>
      <c r="DM36" s="175"/>
      <c r="DN36" s="176"/>
      <c r="DO36" s="175"/>
      <c r="DP36" s="176"/>
      <c r="DQ36" s="175"/>
      <c r="DR36" s="176"/>
      <c r="DS36" s="175"/>
      <c r="DT36" s="176"/>
      <c r="DU36" s="175"/>
      <c r="DV36" s="176"/>
      <c r="DW36" s="175"/>
      <c r="DX36" s="176"/>
      <c r="DY36" s="175"/>
      <c r="DZ36" s="176"/>
      <c r="EA36" s="175"/>
      <c r="EB36" s="176"/>
      <c r="EC36" s="175"/>
      <c r="ED36" s="176"/>
      <c r="EE36" s="175"/>
      <c r="EF36" s="176"/>
      <c r="EG36" s="69"/>
      <c r="EH36" s="66"/>
      <c r="EI36" s="66"/>
      <c r="EJ36" s="67"/>
      <c r="EK36" s="67"/>
      <c r="EL36" s="67"/>
      <c r="EM36" s="204"/>
      <c r="EN36" s="200"/>
      <c r="EO36" s="198"/>
      <c r="EP36" s="182"/>
      <c r="EQ36" s="182"/>
      <c r="ER36" s="182"/>
      <c r="ES36" s="182"/>
    </row>
    <row r="37" spans="1:149" x14ac:dyDescent="0.2">
      <c r="A37" s="61"/>
      <c r="B37" s="114">
        <f t="shared" si="76"/>
        <v>29</v>
      </c>
      <c r="C37" s="87" t="str">
        <f t="shared" si="38"/>
        <v/>
      </c>
      <c r="D37" s="88" t="str">
        <f t="shared" si="39"/>
        <v/>
      </c>
      <c r="E37" s="87" t="str">
        <f t="shared" si="40"/>
        <v/>
      </c>
      <c r="F37" s="89" t="str">
        <f t="shared" si="41"/>
        <v/>
      </c>
      <c r="G37" s="87" t="str">
        <f t="shared" si="42"/>
        <v/>
      </c>
      <c r="H37" s="88" t="str">
        <f t="shared" si="43"/>
        <v/>
      </c>
      <c r="I37" s="87" t="str">
        <f t="shared" si="44"/>
        <v/>
      </c>
      <c r="J37" s="89" t="str">
        <f t="shared" si="45"/>
        <v/>
      </c>
      <c r="K37" s="87" t="str">
        <f t="shared" si="46"/>
        <v/>
      </c>
      <c r="L37" s="88" t="str">
        <f t="shared" si="47"/>
        <v/>
      </c>
      <c r="M37" s="87" t="str">
        <f t="shared" si="48"/>
        <v/>
      </c>
      <c r="N37" s="89" t="str">
        <f t="shared" si="49"/>
        <v/>
      </c>
      <c r="O37" s="87" t="str">
        <f t="shared" si="50"/>
        <v/>
      </c>
      <c r="P37" s="88" t="str">
        <f t="shared" si="51"/>
        <v/>
      </c>
      <c r="Q37" s="87" t="str">
        <f t="shared" si="52"/>
        <v/>
      </c>
      <c r="R37" s="89" t="str">
        <f t="shared" si="53"/>
        <v/>
      </c>
      <c r="S37" s="87" t="str">
        <f t="shared" si="54"/>
        <v/>
      </c>
      <c r="T37" s="88" t="str">
        <f t="shared" si="55"/>
        <v/>
      </c>
      <c r="U37" s="87" t="str">
        <f t="shared" si="56"/>
        <v/>
      </c>
      <c r="V37" s="89" t="str">
        <f t="shared" si="57"/>
        <v/>
      </c>
      <c r="W37" s="87" t="str">
        <f t="shared" si="58"/>
        <v/>
      </c>
      <c r="X37" s="88" t="str">
        <f t="shared" si="59"/>
        <v/>
      </c>
      <c r="Y37" s="87" t="str">
        <f t="shared" si="60"/>
        <v/>
      </c>
      <c r="Z37" s="89" t="str">
        <f t="shared" si="61"/>
        <v/>
      </c>
      <c r="AA37" s="87" t="str">
        <f t="shared" si="62"/>
        <v/>
      </c>
      <c r="AB37" s="88" t="str">
        <f t="shared" si="63"/>
        <v/>
      </c>
      <c r="AC37" s="87" t="str">
        <f t="shared" si="64"/>
        <v/>
      </c>
      <c r="AD37" s="88" t="str">
        <f t="shared" si="65"/>
        <v/>
      </c>
      <c r="AE37" s="87" t="str">
        <f t="shared" si="66"/>
        <v/>
      </c>
      <c r="AF37" s="89" t="str">
        <f t="shared" si="67"/>
        <v/>
      </c>
      <c r="AG37" s="87" t="str">
        <f t="shared" si="68"/>
        <v/>
      </c>
      <c r="AH37" s="88" t="str">
        <f t="shared" si="69"/>
        <v/>
      </c>
      <c r="AI37" s="87" t="str">
        <f t="shared" si="70"/>
        <v/>
      </c>
      <c r="AJ37" s="89" t="str">
        <f t="shared" si="71"/>
        <v/>
      </c>
      <c r="AK37" s="87" t="str">
        <f t="shared" si="72"/>
        <v/>
      </c>
      <c r="AL37" s="88" t="str">
        <f t="shared" si="73"/>
        <v/>
      </c>
      <c r="AM37" s="87" t="str">
        <f t="shared" si="74"/>
        <v/>
      </c>
      <c r="AN37" s="104" t="str">
        <f t="shared" si="75"/>
        <v/>
      </c>
      <c r="AO37" s="105"/>
      <c r="AP37" s="104"/>
      <c r="AQ37" s="87"/>
      <c r="AR37" s="104"/>
      <c r="AS37" s="87"/>
      <c r="AT37" s="104"/>
      <c r="AU37" s="108"/>
      <c r="AV37" s="187"/>
      <c r="AW37" s="110"/>
      <c r="AX37" s="109"/>
      <c r="AY37" s="110"/>
      <c r="AZ37" s="189"/>
      <c r="BA37" s="110"/>
      <c r="BB37" s="109"/>
      <c r="BC37" s="110"/>
      <c r="BD37" s="109"/>
      <c r="BE37" s="191"/>
      <c r="BF37" s="109"/>
      <c r="BG37" s="110"/>
      <c r="BH37" s="138"/>
      <c r="BI37" s="139"/>
      <c r="BJ37" s="65"/>
      <c r="BK37" s="63"/>
      <c r="BL37" s="64"/>
      <c r="BM37" s="63"/>
      <c r="BN37" s="206"/>
      <c r="BO37" s="89"/>
      <c r="BP37" s="183"/>
      <c r="BQ37" s="89"/>
      <c r="BR37" s="193"/>
      <c r="BS37" s="183"/>
      <c r="BT37" s="185"/>
      <c r="BU37" s="89"/>
      <c r="BV37" s="89"/>
      <c r="BW37" s="63"/>
      <c r="BX37" s="64"/>
      <c r="BY37" s="63"/>
      <c r="BZ37" s="138"/>
      <c r="CA37" s="63"/>
      <c r="CB37" s="167"/>
      <c r="CC37" s="63"/>
      <c r="CD37" s="167"/>
      <c r="CE37" s="63"/>
      <c r="CF37" s="167"/>
      <c r="CG37" s="169"/>
      <c r="CH37" s="64"/>
      <c r="CI37" s="63"/>
      <c r="CJ37" s="64"/>
      <c r="CK37" s="63"/>
      <c r="CL37" s="65"/>
      <c r="CM37" s="63"/>
      <c r="CN37" s="64"/>
      <c r="CO37" s="63"/>
      <c r="CP37" s="138"/>
      <c r="CQ37" s="68"/>
      <c r="CR37" s="69"/>
      <c r="CS37" s="171"/>
      <c r="CT37" s="69"/>
      <c r="CU37" s="68"/>
      <c r="CV37" s="69"/>
      <c r="CW37" s="68"/>
      <c r="CX37" s="69"/>
      <c r="CY37" s="208"/>
      <c r="CZ37" s="70"/>
      <c r="DA37" s="63"/>
      <c r="DB37" s="173"/>
      <c r="DC37" s="63"/>
      <c r="DD37" s="71"/>
      <c r="DE37" s="63"/>
      <c r="DF37" s="71"/>
      <c r="DG37" s="63"/>
      <c r="DH37" s="68"/>
      <c r="DI37" s="175"/>
      <c r="DJ37" s="176"/>
      <c r="DK37" s="175"/>
      <c r="DL37" s="176"/>
      <c r="DM37" s="175"/>
      <c r="DN37" s="176"/>
      <c r="DO37" s="175"/>
      <c r="DP37" s="176"/>
      <c r="DQ37" s="175"/>
      <c r="DR37" s="176"/>
      <c r="DS37" s="175"/>
      <c r="DT37" s="176"/>
      <c r="DU37" s="175"/>
      <c r="DV37" s="176"/>
      <c r="DW37" s="175"/>
      <c r="DX37" s="176"/>
      <c r="DY37" s="175"/>
      <c r="DZ37" s="176"/>
      <c r="EA37" s="175"/>
      <c r="EB37" s="176"/>
      <c r="EC37" s="175"/>
      <c r="ED37" s="176"/>
      <c r="EE37" s="175"/>
      <c r="EF37" s="176"/>
      <c r="EG37" s="69"/>
      <c r="EH37" s="66"/>
      <c r="EI37" s="66"/>
      <c r="EJ37" s="67"/>
      <c r="EK37" s="67"/>
      <c r="EL37" s="67"/>
      <c r="EM37" s="204"/>
      <c r="EN37" s="200"/>
      <c r="EO37" s="198"/>
      <c r="EP37" s="182"/>
      <c r="EQ37" s="182"/>
      <c r="ER37" s="182"/>
      <c r="ES37" s="182"/>
    </row>
    <row r="38" spans="1:149" x14ac:dyDescent="0.2">
      <c r="A38" s="61"/>
      <c r="B38" s="114">
        <f t="shared" si="76"/>
        <v>30</v>
      </c>
      <c r="C38" s="87" t="str">
        <f t="shared" si="38"/>
        <v/>
      </c>
      <c r="D38" s="88" t="str">
        <f t="shared" si="39"/>
        <v/>
      </c>
      <c r="E38" s="87" t="str">
        <f t="shared" si="40"/>
        <v/>
      </c>
      <c r="F38" s="89" t="str">
        <f t="shared" si="41"/>
        <v/>
      </c>
      <c r="G38" s="87" t="str">
        <f t="shared" si="42"/>
        <v/>
      </c>
      <c r="H38" s="88" t="str">
        <f t="shared" si="43"/>
        <v/>
      </c>
      <c r="I38" s="87" t="str">
        <f t="shared" si="44"/>
        <v/>
      </c>
      <c r="J38" s="89" t="str">
        <f t="shared" si="45"/>
        <v/>
      </c>
      <c r="K38" s="87" t="str">
        <f t="shared" si="46"/>
        <v/>
      </c>
      <c r="L38" s="88" t="str">
        <f t="shared" si="47"/>
        <v/>
      </c>
      <c r="M38" s="87" t="str">
        <f t="shared" si="48"/>
        <v/>
      </c>
      <c r="N38" s="89" t="str">
        <f t="shared" si="49"/>
        <v/>
      </c>
      <c r="O38" s="87" t="str">
        <f t="shared" si="50"/>
        <v/>
      </c>
      <c r="P38" s="88" t="str">
        <f t="shared" si="51"/>
        <v/>
      </c>
      <c r="Q38" s="87" t="str">
        <f t="shared" si="52"/>
        <v/>
      </c>
      <c r="R38" s="89" t="str">
        <f t="shared" si="53"/>
        <v/>
      </c>
      <c r="S38" s="87" t="str">
        <f t="shared" si="54"/>
        <v/>
      </c>
      <c r="T38" s="88" t="str">
        <f t="shared" si="55"/>
        <v/>
      </c>
      <c r="U38" s="87" t="str">
        <f t="shared" si="56"/>
        <v/>
      </c>
      <c r="V38" s="89" t="str">
        <f t="shared" si="57"/>
        <v/>
      </c>
      <c r="W38" s="87" t="str">
        <f t="shared" si="58"/>
        <v/>
      </c>
      <c r="X38" s="88" t="str">
        <f t="shared" si="59"/>
        <v/>
      </c>
      <c r="Y38" s="87" t="str">
        <f t="shared" si="60"/>
        <v/>
      </c>
      <c r="Z38" s="89" t="str">
        <f t="shared" si="61"/>
        <v/>
      </c>
      <c r="AA38" s="87" t="str">
        <f t="shared" si="62"/>
        <v/>
      </c>
      <c r="AB38" s="88" t="str">
        <f t="shared" si="63"/>
        <v/>
      </c>
      <c r="AC38" s="87" t="str">
        <f t="shared" si="64"/>
        <v/>
      </c>
      <c r="AD38" s="88" t="str">
        <f t="shared" si="65"/>
        <v/>
      </c>
      <c r="AE38" s="87" t="str">
        <f t="shared" si="66"/>
        <v/>
      </c>
      <c r="AF38" s="89" t="str">
        <f t="shared" si="67"/>
        <v/>
      </c>
      <c r="AG38" s="87" t="str">
        <f t="shared" si="68"/>
        <v/>
      </c>
      <c r="AH38" s="88" t="str">
        <f t="shared" si="69"/>
        <v/>
      </c>
      <c r="AI38" s="87" t="str">
        <f t="shared" si="70"/>
        <v/>
      </c>
      <c r="AJ38" s="89" t="str">
        <f t="shared" si="71"/>
        <v/>
      </c>
      <c r="AK38" s="87" t="str">
        <f t="shared" si="72"/>
        <v/>
      </c>
      <c r="AL38" s="88" t="str">
        <f t="shared" si="73"/>
        <v/>
      </c>
      <c r="AM38" s="87" t="str">
        <f t="shared" si="74"/>
        <v/>
      </c>
      <c r="AN38" s="104" t="str">
        <f t="shared" si="75"/>
        <v/>
      </c>
      <c r="AO38" s="105"/>
      <c r="AP38" s="104"/>
      <c r="AQ38" s="87"/>
      <c r="AR38" s="104"/>
      <c r="AS38" s="87"/>
      <c r="AT38" s="104"/>
      <c r="AU38" s="108"/>
      <c r="AV38" s="187"/>
      <c r="AW38" s="110"/>
      <c r="AX38" s="109"/>
      <c r="AY38" s="110"/>
      <c r="AZ38" s="189"/>
      <c r="BA38" s="110"/>
      <c r="BB38" s="109"/>
      <c r="BC38" s="110"/>
      <c r="BD38" s="109"/>
      <c r="BE38" s="191"/>
      <c r="BF38" s="109"/>
      <c r="BG38" s="110"/>
      <c r="BH38" s="138"/>
      <c r="BI38" s="139"/>
      <c r="BJ38" s="65"/>
      <c r="BK38" s="63"/>
      <c r="BL38" s="64"/>
      <c r="BM38" s="63"/>
      <c r="BN38" s="206"/>
      <c r="BO38" s="89"/>
      <c r="BP38" s="183"/>
      <c r="BQ38" s="89"/>
      <c r="BR38" s="193"/>
      <c r="BS38" s="183"/>
      <c r="BT38" s="185"/>
      <c r="BU38" s="89"/>
      <c r="BV38" s="89"/>
      <c r="BW38" s="63"/>
      <c r="BX38" s="64"/>
      <c r="BY38" s="63"/>
      <c r="BZ38" s="138"/>
      <c r="CA38" s="63"/>
      <c r="CB38" s="167"/>
      <c r="CC38" s="63"/>
      <c r="CD38" s="167"/>
      <c r="CE38" s="63"/>
      <c r="CF38" s="167"/>
      <c r="CG38" s="169"/>
      <c r="CH38" s="64"/>
      <c r="CI38" s="63"/>
      <c r="CJ38" s="64"/>
      <c r="CK38" s="63"/>
      <c r="CL38" s="65"/>
      <c r="CM38" s="63"/>
      <c r="CN38" s="64"/>
      <c r="CO38" s="63"/>
      <c r="CP38" s="138"/>
      <c r="CQ38" s="68"/>
      <c r="CR38" s="69"/>
      <c r="CS38" s="171"/>
      <c r="CT38" s="69"/>
      <c r="CU38" s="68"/>
      <c r="CV38" s="69"/>
      <c r="CW38" s="68"/>
      <c r="CX38" s="69"/>
      <c r="CY38" s="208"/>
      <c r="CZ38" s="70"/>
      <c r="DA38" s="63"/>
      <c r="DB38" s="173"/>
      <c r="DC38" s="63"/>
      <c r="DD38" s="71"/>
      <c r="DE38" s="63"/>
      <c r="DF38" s="71"/>
      <c r="DG38" s="63"/>
      <c r="DH38" s="68"/>
      <c r="DI38" s="175"/>
      <c r="DJ38" s="176"/>
      <c r="DK38" s="175"/>
      <c r="DL38" s="176"/>
      <c r="DM38" s="175"/>
      <c r="DN38" s="176"/>
      <c r="DO38" s="175"/>
      <c r="DP38" s="176"/>
      <c r="DQ38" s="175"/>
      <c r="DR38" s="176"/>
      <c r="DS38" s="175"/>
      <c r="DT38" s="176"/>
      <c r="DU38" s="175"/>
      <c r="DV38" s="176"/>
      <c r="DW38" s="175"/>
      <c r="DX38" s="176"/>
      <c r="DY38" s="175"/>
      <c r="DZ38" s="176"/>
      <c r="EA38" s="175"/>
      <c r="EB38" s="176"/>
      <c r="EC38" s="175"/>
      <c r="ED38" s="176"/>
      <c r="EE38" s="175"/>
      <c r="EF38" s="176"/>
      <c r="EG38" s="69"/>
      <c r="EH38" s="66"/>
      <c r="EI38" s="66"/>
      <c r="EJ38" s="67"/>
      <c r="EK38" s="67"/>
      <c r="EL38" s="67"/>
      <c r="EM38" s="204"/>
      <c r="EN38" s="200"/>
      <c r="EO38" s="198"/>
      <c r="EP38" s="182"/>
      <c r="EQ38" s="182"/>
      <c r="ER38" s="182"/>
      <c r="ES38" s="182"/>
    </row>
    <row r="39" spans="1:149" x14ac:dyDescent="0.2">
      <c r="A39" s="61"/>
      <c r="B39" s="114">
        <f t="shared" si="76"/>
        <v>31</v>
      </c>
      <c r="C39" s="87" t="str">
        <f t="shared" si="38"/>
        <v/>
      </c>
      <c r="D39" s="88" t="str">
        <f t="shared" si="39"/>
        <v/>
      </c>
      <c r="E39" s="87" t="str">
        <f t="shared" si="40"/>
        <v/>
      </c>
      <c r="F39" s="89" t="str">
        <f t="shared" si="41"/>
        <v/>
      </c>
      <c r="G39" s="87" t="str">
        <f t="shared" si="42"/>
        <v/>
      </c>
      <c r="H39" s="88" t="str">
        <f t="shared" si="43"/>
        <v/>
      </c>
      <c r="I39" s="87" t="str">
        <f t="shared" si="44"/>
        <v/>
      </c>
      <c r="J39" s="89" t="str">
        <f t="shared" si="45"/>
        <v/>
      </c>
      <c r="K39" s="87" t="str">
        <f t="shared" si="46"/>
        <v/>
      </c>
      <c r="L39" s="88" t="str">
        <f t="shared" si="47"/>
        <v/>
      </c>
      <c r="M39" s="87" t="str">
        <f t="shared" si="48"/>
        <v/>
      </c>
      <c r="N39" s="89" t="str">
        <f t="shared" si="49"/>
        <v/>
      </c>
      <c r="O39" s="87" t="str">
        <f t="shared" si="50"/>
        <v/>
      </c>
      <c r="P39" s="88" t="str">
        <f t="shared" si="51"/>
        <v/>
      </c>
      <c r="Q39" s="87" t="str">
        <f t="shared" si="52"/>
        <v/>
      </c>
      <c r="R39" s="89" t="str">
        <f t="shared" si="53"/>
        <v/>
      </c>
      <c r="S39" s="87" t="str">
        <f t="shared" si="54"/>
        <v/>
      </c>
      <c r="T39" s="88" t="str">
        <f t="shared" si="55"/>
        <v/>
      </c>
      <c r="U39" s="87" t="str">
        <f t="shared" si="56"/>
        <v/>
      </c>
      <c r="V39" s="89" t="str">
        <f t="shared" si="57"/>
        <v/>
      </c>
      <c r="W39" s="87" t="str">
        <f t="shared" si="58"/>
        <v/>
      </c>
      <c r="X39" s="88" t="str">
        <f t="shared" si="59"/>
        <v/>
      </c>
      <c r="Y39" s="87" t="str">
        <f t="shared" si="60"/>
        <v/>
      </c>
      <c r="Z39" s="89" t="str">
        <f t="shared" si="61"/>
        <v/>
      </c>
      <c r="AA39" s="87" t="str">
        <f t="shared" si="62"/>
        <v/>
      </c>
      <c r="AB39" s="88" t="str">
        <f t="shared" si="63"/>
        <v/>
      </c>
      <c r="AC39" s="87" t="str">
        <f t="shared" si="64"/>
        <v/>
      </c>
      <c r="AD39" s="88" t="str">
        <f t="shared" si="65"/>
        <v/>
      </c>
      <c r="AE39" s="87" t="str">
        <f t="shared" si="66"/>
        <v/>
      </c>
      <c r="AF39" s="89" t="str">
        <f t="shared" si="67"/>
        <v/>
      </c>
      <c r="AG39" s="87" t="str">
        <f t="shared" si="68"/>
        <v/>
      </c>
      <c r="AH39" s="88" t="str">
        <f t="shared" si="69"/>
        <v/>
      </c>
      <c r="AI39" s="87" t="str">
        <f t="shared" si="70"/>
        <v/>
      </c>
      <c r="AJ39" s="89" t="str">
        <f t="shared" si="71"/>
        <v/>
      </c>
      <c r="AK39" s="87" t="str">
        <f t="shared" si="72"/>
        <v/>
      </c>
      <c r="AL39" s="88" t="str">
        <f t="shared" si="73"/>
        <v/>
      </c>
      <c r="AM39" s="87" t="str">
        <f t="shared" si="74"/>
        <v/>
      </c>
      <c r="AN39" s="104" t="str">
        <f t="shared" si="75"/>
        <v/>
      </c>
      <c r="AO39" s="105"/>
      <c r="AP39" s="104"/>
      <c r="AQ39" s="87"/>
      <c r="AR39" s="104"/>
      <c r="AS39" s="87"/>
      <c r="AT39" s="104"/>
      <c r="AU39" s="108"/>
      <c r="AV39" s="187"/>
      <c r="AW39" s="110"/>
      <c r="AX39" s="109"/>
      <c r="AY39" s="110"/>
      <c r="AZ39" s="189"/>
      <c r="BA39" s="110"/>
      <c r="BB39" s="109"/>
      <c r="BC39" s="110"/>
      <c r="BD39" s="109"/>
      <c r="BE39" s="191"/>
      <c r="BF39" s="109"/>
      <c r="BG39" s="110"/>
      <c r="BH39" s="138"/>
      <c r="BI39" s="139"/>
      <c r="BJ39" s="65"/>
      <c r="BK39" s="63"/>
      <c r="BL39" s="64"/>
      <c r="BM39" s="63"/>
      <c r="BN39" s="206"/>
      <c r="BO39" s="89"/>
      <c r="BP39" s="183"/>
      <c r="BQ39" s="89"/>
      <c r="BR39" s="193"/>
      <c r="BS39" s="183"/>
      <c r="BT39" s="185"/>
      <c r="BU39" s="89"/>
      <c r="BV39" s="89"/>
      <c r="BW39" s="63"/>
      <c r="BX39" s="64"/>
      <c r="BY39" s="63"/>
      <c r="BZ39" s="138"/>
      <c r="CA39" s="63"/>
      <c r="CB39" s="167"/>
      <c r="CC39" s="63"/>
      <c r="CD39" s="167"/>
      <c r="CE39" s="63"/>
      <c r="CF39" s="167"/>
      <c r="CG39" s="169"/>
      <c r="CH39" s="64"/>
      <c r="CI39" s="63"/>
      <c r="CJ39" s="64"/>
      <c r="CK39" s="63"/>
      <c r="CL39" s="65"/>
      <c r="CM39" s="63"/>
      <c r="CN39" s="64"/>
      <c r="CO39" s="63"/>
      <c r="CP39" s="138"/>
      <c r="CQ39" s="68"/>
      <c r="CR39" s="69"/>
      <c r="CS39" s="171"/>
      <c r="CT39" s="69"/>
      <c r="CU39" s="68"/>
      <c r="CV39" s="69"/>
      <c r="CW39" s="68"/>
      <c r="CX39" s="69"/>
      <c r="CY39" s="208"/>
      <c r="CZ39" s="70"/>
      <c r="DA39" s="63"/>
      <c r="DB39" s="173"/>
      <c r="DC39" s="63"/>
      <c r="DD39" s="71"/>
      <c r="DE39" s="63"/>
      <c r="DF39" s="71"/>
      <c r="DG39" s="63"/>
      <c r="DH39" s="68"/>
      <c r="DI39" s="175"/>
      <c r="DJ39" s="176"/>
      <c r="DK39" s="175"/>
      <c r="DL39" s="176"/>
      <c r="DM39" s="175"/>
      <c r="DN39" s="176"/>
      <c r="DO39" s="175"/>
      <c r="DP39" s="176"/>
      <c r="DQ39" s="175"/>
      <c r="DR39" s="176"/>
      <c r="DS39" s="175"/>
      <c r="DT39" s="176"/>
      <c r="DU39" s="175"/>
      <c r="DV39" s="176"/>
      <c r="DW39" s="175"/>
      <c r="DX39" s="176"/>
      <c r="DY39" s="175"/>
      <c r="DZ39" s="176"/>
      <c r="EA39" s="175"/>
      <c r="EB39" s="176"/>
      <c r="EC39" s="175"/>
      <c r="ED39" s="176"/>
      <c r="EE39" s="175"/>
      <c r="EF39" s="176"/>
      <c r="EG39" s="69"/>
      <c r="EH39" s="66"/>
      <c r="EI39" s="66"/>
      <c r="EJ39" s="67"/>
      <c r="EK39" s="67"/>
      <c r="EL39" s="67"/>
      <c r="EM39" s="204"/>
      <c r="EN39" s="200"/>
      <c r="EO39" s="198"/>
      <c r="EP39" s="182"/>
      <c r="EQ39" s="182"/>
      <c r="ER39" s="182"/>
      <c r="ES39" s="182"/>
    </row>
    <row r="40" spans="1:149" x14ac:dyDescent="0.2">
      <c r="A40" s="61"/>
      <c r="B40" s="114">
        <f t="shared" si="76"/>
        <v>32</v>
      </c>
      <c r="C40" s="87" t="str">
        <f t="shared" si="38"/>
        <v/>
      </c>
      <c r="D40" s="88" t="str">
        <f t="shared" si="39"/>
        <v/>
      </c>
      <c r="E40" s="87" t="str">
        <f t="shared" si="40"/>
        <v/>
      </c>
      <c r="F40" s="89" t="str">
        <f t="shared" si="41"/>
        <v/>
      </c>
      <c r="G40" s="87" t="str">
        <f t="shared" si="42"/>
        <v/>
      </c>
      <c r="H40" s="88" t="str">
        <f t="shared" si="43"/>
        <v/>
      </c>
      <c r="I40" s="87" t="str">
        <f t="shared" si="44"/>
        <v/>
      </c>
      <c r="J40" s="89" t="str">
        <f t="shared" si="45"/>
        <v/>
      </c>
      <c r="K40" s="87" t="str">
        <f t="shared" si="46"/>
        <v/>
      </c>
      <c r="L40" s="88" t="str">
        <f t="shared" si="47"/>
        <v/>
      </c>
      <c r="M40" s="87" t="str">
        <f t="shared" si="48"/>
        <v/>
      </c>
      <c r="N40" s="89" t="str">
        <f t="shared" si="49"/>
        <v/>
      </c>
      <c r="O40" s="87" t="str">
        <f t="shared" si="50"/>
        <v/>
      </c>
      <c r="P40" s="88" t="str">
        <f t="shared" si="51"/>
        <v/>
      </c>
      <c r="Q40" s="87" t="str">
        <f t="shared" si="52"/>
        <v/>
      </c>
      <c r="R40" s="89" t="str">
        <f t="shared" si="53"/>
        <v/>
      </c>
      <c r="S40" s="87" t="str">
        <f t="shared" si="54"/>
        <v/>
      </c>
      <c r="T40" s="88" t="str">
        <f t="shared" si="55"/>
        <v/>
      </c>
      <c r="U40" s="87" t="str">
        <f t="shared" si="56"/>
        <v/>
      </c>
      <c r="V40" s="89" t="str">
        <f t="shared" si="57"/>
        <v/>
      </c>
      <c r="W40" s="87" t="str">
        <f t="shared" si="58"/>
        <v/>
      </c>
      <c r="X40" s="88" t="str">
        <f t="shared" si="59"/>
        <v/>
      </c>
      <c r="Y40" s="87" t="str">
        <f t="shared" si="60"/>
        <v/>
      </c>
      <c r="Z40" s="89" t="str">
        <f t="shared" si="61"/>
        <v/>
      </c>
      <c r="AA40" s="87" t="str">
        <f t="shared" si="62"/>
        <v/>
      </c>
      <c r="AB40" s="88" t="str">
        <f t="shared" si="63"/>
        <v/>
      </c>
      <c r="AC40" s="87" t="str">
        <f t="shared" si="64"/>
        <v/>
      </c>
      <c r="AD40" s="88" t="str">
        <f t="shared" si="65"/>
        <v/>
      </c>
      <c r="AE40" s="87" t="str">
        <f t="shared" si="66"/>
        <v/>
      </c>
      <c r="AF40" s="89" t="str">
        <f t="shared" si="67"/>
        <v/>
      </c>
      <c r="AG40" s="87" t="str">
        <f t="shared" si="68"/>
        <v/>
      </c>
      <c r="AH40" s="88" t="str">
        <f t="shared" si="69"/>
        <v/>
      </c>
      <c r="AI40" s="87" t="str">
        <f t="shared" si="70"/>
        <v/>
      </c>
      <c r="AJ40" s="89" t="str">
        <f t="shared" si="71"/>
        <v/>
      </c>
      <c r="AK40" s="87" t="str">
        <f t="shared" si="72"/>
        <v/>
      </c>
      <c r="AL40" s="88" t="str">
        <f t="shared" si="73"/>
        <v/>
      </c>
      <c r="AM40" s="87" t="str">
        <f t="shared" si="74"/>
        <v/>
      </c>
      <c r="AN40" s="104" t="str">
        <f t="shared" si="75"/>
        <v/>
      </c>
      <c r="AO40" s="105"/>
      <c r="AP40" s="104"/>
      <c r="AQ40" s="87"/>
      <c r="AR40" s="104"/>
      <c r="AS40" s="87"/>
      <c r="AT40" s="104"/>
      <c r="AU40" s="108"/>
      <c r="AV40" s="187"/>
      <c r="AW40" s="110"/>
      <c r="AX40" s="109"/>
      <c r="AY40" s="110"/>
      <c r="AZ40" s="189"/>
      <c r="BA40" s="110"/>
      <c r="BB40" s="109"/>
      <c r="BC40" s="110"/>
      <c r="BD40" s="109"/>
      <c r="BE40" s="191"/>
      <c r="BF40" s="109"/>
      <c r="BG40" s="110"/>
      <c r="BH40" s="138"/>
      <c r="BI40" s="139"/>
      <c r="BJ40" s="65"/>
      <c r="BK40" s="63"/>
      <c r="BL40" s="64"/>
      <c r="BM40" s="63"/>
      <c r="BN40" s="206"/>
      <c r="BO40" s="89"/>
      <c r="BP40" s="183"/>
      <c r="BQ40" s="89"/>
      <c r="BR40" s="193"/>
      <c r="BS40" s="183"/>
      <c r="BT40" s="185"/>
      <c r="BU40" s="89"/>
      <c r="BV40" s="89"/>
      <c r="BW40" s="63"/>
      <c r="BX40" s="64"/>
      <c r="BY40" s="63"/>
      <c r="BZ40" s="138"/>
      <c r="CA40" s="63"/>
      <c r="CB40" s="167"/>
      <c r="CC40" s="63"/>
      <c r="CD40" s="167"/>
      <c r="CE40" s="63"/>
      <c r="CF40" s="167"/>
      <c r="CG40" s="169"/>
      <c r="CH40" s="64"/>
      <c r="CI40" s="63"/>
      <c r="CJ40" s="64"/>
      <c r="CK40" s="63"/>
      <c r="CL40" s="65"/>
      <c r="CM40" s="63"/>
      <c r="CN40" s="64"/>
      <c r="CO40" s="63"/>
      <c r="CP40" s="138"/>
      <c r="CQ40" s="68"/>
      <c r="CR40" s="69"/>
      <c r="CS40" s="171"/>
      <c r="CT40" s="69"/>
      <c r="CU40" s="68"/>
      <c r="CV40" s="69"/>
      <c r="CW40" s="68"/>
      <c r="CX40" s="69"/>
      <c r="CY40" s="208"/>
      <c r="CZ40" s="70"/>
      <c r="DA40" s="63"/>
      <c r="DB40" s="173"/>
      <c r="DC40" s="63"/>
      <c r="DD40" s="71"/>
      <c r="DE40" s="63"/>
      <c r="DF40" s="71"/>
      <c r="DG40" s="63"/>
      <c r="DH40" s="68"/>
      <c r="DI40" s="175"/>
      <c r="DJ40" s="176"/>
      <c r="DK40" s="175"/>
      <c r="DL40" s="176"/>
      <c r="DM40" s="175"/>
      <c r="DN40" s="176"/>
      <c r="DO40" s="175"/>
      <c r="DP40" s="176"/>
      <c r="DQ40" s="175"/>
      <c r="DR40" s="176"/>
      <c r="DS40" s="175"/>
      <c r="DT40" s="176"/>
      <c r="DU40" s="175"/>
      <c r="DV40" s="176"/>
      <c r="DW40" s="175"/>
      <c r="DX40" s="176"/>
      <c r="DY40" s="175"/>
      <c r="DZ40" s="176"/>
      <c r="EA40" s="175"/>
      <c r="EB40" s="176"/>
      <c r="EC40" s="175"/>
      <c r="ED40" s="176"/>
      <c r="EE40" s="175"/>
      <c r="EF40" s="176"/>
      <c r="EG40" s="69"/>
      <c r="EH40" s="66"/>
      <c r="EI40" s="66"/>
      <c r="EJ40" s="67"/>
      <c r="EK40" s="67"/>
      <c r="EL40" s="67"/>
      <c r="EM40" s="204"/>
      <c r="EN40" s="200"/>
      <c r="EO40" s="198"/>
      <c r="EP40" s="182"/>
      <c r="EQ40" s="182"/>
      <c r="ER40" s="182"/>
      <c r="ES40" s="182"/>
    </row>
    <row r="41" spans="1:149" x14ac:dyDescent="0.2">
      <c r="A41" s="61"/>
      <c r="B41" s="114">
        <f t="shared" si="76"/>
        <v>33</v>
      </c>
      <c r="C41" s="87" t="str">
        <f t="shared" si="38"/>
        <v/>
      </c>
      <c r="D41" s="88" t="str">
        <f t="shared" si="39"/>
        <v/>
      </c>
      <c r="E41" s="87" t="str">
        <f t="shared" si="40"/>
        <v/>
      </c>
      <c r="F41" s="89" t="str">
        <f t="shared" si="41"/>
        <v/>
      </c>
      <c r="G41" s="87" t="str">
        <f t="shared" si="42"/>
        <v/>
      </c>
      <c r="H41" s="88" t="str">
        <f t="shared" si="43"/>
        <v/>
      </c>
      <c r="I41" s="87" t="str">
        <f t="shared" si="44"/>
        <v/>
      </c>
      <c r="J41" s="89" t="str">
        <f t="shared" si="45"/>
        <v/>
      </c>
      <c r="K41" s="87" t="str">
        <f t="shared" si="46"/>
        <v/>
      </c>
      <c r="L41" s="88" t="str">
        <f t="shared" si="47"/>
        <v/>
      </c>
      <c r="M41" s="87" t="str">
        <f t="shared" si="48"/>
        <v/>
      </c>
      <c r="N41" s="89" t="str">
        <f t="shared" si="49"/>
        <v/>
      </c>
      <c r="O41" s="87" t="str">
        <f t="shared" si="50"/>
        <v/>
      </c>
      <c r="P41" s="88" t="str">
        <f t="shared" si="51"/>
        <v/>
      </c>
      <c r="Q41" s="87" t="str">
        <f t="shared" si="52"/>
        <v/>
      </c>
      <c r="R41" s="89" t="str">
        <f t="shared" si="53"/>
        <v/>
      </c>
      <c r="S41" s="87" t="str">
        <f t="shared" si="54"/>
        <v/>
      </c>
      <c r="T41" s="88" t="str">
        <f t="shared" si="55"/>
        <v/>
      </c>
      <c r="U41" s="87" t="str">
        <f t="shared" si="56"/>
        <v/>
      </c>
      <c r="V41" s="89" t="str">
        <f t="shared" si="57"/>
        <v/>
      </c>
      <c r="W41" s="87" t="str">
        <f t="shared" si="58"/>
        <v/>
      </c>
      <c r="X41" s="88" t="str">
        <f t="shared" si="59"/>
        <v/>
      </c>
      <c r="Y41" s="87" t="str">
        <f t="shared" si="60"/>
        <v/>
      </c>
      <c r="Z41" s="89" t="str">
        <f t="shared" si="61"/>
        <v/>
      </c>
      <c r="AA41" s="87" t="str">
        <f t="shared" si="62"/>
        <v/>
      </c>
      <c r="AB41" s="88" t="str">
        <f t="shared" si="63"/>
        <v/>
      </c>
      <c r="AC41" s="87" t="str">
        <f t="shared" si="64"/>
        <v/>
      </c>
      <c r="AD41" s="88" t="str">
        <f t="shared" si="65"/>
        <v/>
      </c>
      <c r="AE41" s="87" t="str">
        <f t="shared" si="66"/>
        <v/>
      </c>
      <c r="AF41" s="89" t="str">
        <f t="shared" si="67"/>
        <v/>
      </c>
      <c r="AG41" s="87" t="str">
        <f t="shared" si="68"/>
        <v/>
      </c>
      <c r="AH41" s="88" t="str">
        <f t="shared" si="69"/>
        <v/>
      </c>
      <c r="AI41" s="87" t="str">
        <f t="shared" si="70"/>
        <v/>
      </c>
      <c r="AJ41" s="89" t="str">
        <f t="shared" si="71"/>
        <v/>
      </c>
      <c r="AK41" s="87" t="str">
        <f t="shared" si="72"/>
        <v/>
      </c>
      <c r="AL41" s="88" t="str">
        <f t="shared" si="73"/>
        <v/>
      </c>
      <c r="AM41" s="87" t="str">
        <f t="shared" si="74"/>
        <v/>
      </c>
      <c r="AN41" s="104" t="str">
        <f t="shared" si="75"/>
        <v/>
      </c>
      <c r="AO41" s="105"/>
      <c r="AP41" s="104"/>
      <c r="AQ41" s="87"/>
      <c r="AR41" s="104"/>
      <c r="AS41" s="87"/>
      <c r="AT41" s="104"/>
      <c r="AU41" s="108"/>
      <c r="AV41" s="187"/>
      <c r="AW41" s="110"/>
      <c r="AX41" s="109"/>
      <c r="AY41" s="110"/>
      <c r="AZ41" s="189"/>
      <c r="BA41" s="110"/>
      <c r="BB41" s="109"/>
      <c r="BC41" s="110"/>
      <c r="BD41" s="109"/>
      <c r="BE41" s="191"/>
      <c r="BF41" s="109"/>
      <c r="BG41" s="110"/>
      <c r="BH41" s="138"/>
      <c r="BI41" s="139"/>
      <c r="BJ41" s="65"/>
      <c r="BK41" s="63"/>
      <c r="BL41" s="64"/>
      <c r="BM41" s="63"/>
      <c r="BN41" s="206"/>
      <c r="BO41" s="89"/>
      <c r="BP41" s="183"/>
      <c r="BQ41" s="89"/>
      <c r="BR41" s="193"/>
      <c r="BS41" s="183"/>
      <c r="BT41" s="185"/>
      <c r="BU41" s="89"/>
      <c r="BV41" s="89"/>
      <c r="BW41" s="63"/>
      <c r="BX41" s="64"/>
      <c r="BY41" s="63"/>
      <c r="BZ41" s="138"/>
      <c r="CA41" s="63"/>
      <c r="CB41" s="167"/>
      <c r="CC41" s="63"/>
      <c r="CD41" s="167"/>
      <c r="CE41" s="63"/>
      <c r="CF41" s="167"/>
      <c r="CG41" s="169"/>
      <c r="CH41" s="64"/>
      <c r="CI41" s="63"/>
      <c r="CJ41" s="64"/>
      <c r="CK41" s="63"/>
      <c r="CL41" s="65"/>
      <c r="CM41" s="63"/>
      <c r="CN41" s="64"/>
      <c r="CO41" s="63"/>
      <c r="CP41" s="138"/>
      <c r="CQ41" s="68"/>
      <c r="CR41" s="69"/>
      <c r="CS41" s="171"/>
      <c r="CT41" s="69"/>
      <c r="CU41" s="68"/>
      <c r="CV41" s="69"/>
      <c r="CW41" s="68"/>
      <c r="CX41" s="69"/>
      <c r="CY41" s="208"/>
      <c r="CZ41" s="70"/>
      <c r="DA41" s="63"/>
      <c r="DB41" s="173"/>
      <c r="DC41" s="63"/>
      <c r="DD41" s="71"/>
      <c r="DE41" s="63"/>
      <c r="DF41" s="71"/>
      <c r="DG41" s="63"/>
      <c r="DH41" s="68"/>
      <c r="DI41" s="175"/>
      <c r="DJ41" s="176"/>
      <c r="DK41" s="175"/>
      <c r="DL41" s="176"/>
      <c r="DM41" s="175"/>
      <c r="DN41" s="176"/>
      <c r="DO41" s="175"/>
      <c r="DP41" s="176"/>
      <c r="DQ41" s="175"/>
      <c r="DR41" s="176"/>
      <c r="DS41" s="175"/>
      <c r="DT41" s="176"/>
      <c r="DU41" s="175"/>
      <c r="DV41" s="176"/>
      <c r="DW41" s="175"/>
      <c r="DX41" s="176"/>
      <c r="DY41" s="175"/>
      <c r="DZ41" s="176"/>
      <c r="EA41" s="175"/>
      <c r="EB41" s="176"/>
      <c r="EC41" s="175"/>
      <c r="ED41" s="176"/>
      <c r="EE41" s="175"/>
      <c r="EF41" s="176"/>
      <c r="EG41" s="69"/>
      <c r="EH41" s="66"/>
      <c r="EI41" s="66"/>
      <c r="EJ41" s="67"/>
      <c r="EK41" s="67"/>
      <c r="EL41" s="67"/>
      <c r="EM41" s="204"/>
      <c r="EN41" s="200"/>
      <c r="EO41" s="198"/>
      <c r="EP41" s="182"/>
      <c r="EQ41" s="182"/>
      <c r="ER41" s="182"/>
      <c r="ES41" s="182"/>
    </row>
    <row r="42" spans="1:149" x14ac:dyDescent="0.2">
      <c r="A42" s="61"/>
      <c r="B42" s="114">
        <f t="shared" si="76"/>
        <v>34</v>
      </c>
      <c r="C42" s="87" t="str">
        <f t="shared" si="38"/>
        <v/>
      </c>
      <c r="D42" s="88" t="str">
        <f t="shared" si="39"/>
        <v/>
      </c>
      <c r="E42" s="87" t="str">
        <f t="shared" si="40"/>
        <v/>
      </c>
      <c r="F42" s="89" t="str">
        <f t="shared" si="41"/>
        <v/>
      </c>
      <c r="G42" s="87" t="str">
        <f t="shared" si="42"/>
        <v/>
      </c>
      <c r="H42" s="88" t="str">
        <f t="shared" si="43"/>
        <v/>
      </c>
      <c r="I42" s="87" t="str">
        <f t="shared" si="44"/>
        <v/>
      </c>
      <c r="J42" s="89" t="str">
        <f t="shared" si="45"/>
        <v/>
      </c>
      <c r="K42" s="87" t="str">
        <f t="shared" si="46"/>
        <v/>
      </c>
      <c r="L42" s="88" t="str">
        <f t="shared" si="47"/>
        <v/>
      </c>
      <c r="M42" s="87" t="str">
        <f t="shared" si="48"/>
        <v/>
      </c>
      <c r="N42" s="89" t="str">
        <f t="shared" si="49"/>
        <v/>
      </c>
      <c r="O42" s="87" t="str">
        <f t="shared" si="50"/>
        <v/>
      </c>
      <c r="P42" s="88" t="str">
        <f t="shared" si="51"/>
        <v/>
      </c>
      <c r="Q42" s="87" t="str">
        <f t="shared" si="52"/>
        <v/>
      </c>
      <c r="R42" s="89" t="str">
        <f t="shared" si="53"/>
        <v/>
      </c>
      <c r="S42" s="87" t="str">
        <f t="shared" si="54"/>
        <v/>
      </c>
      <c r="T42" s="88" t="str">
        <f t="shared" si="55"/>
        <v/>
      </c>
      <c r="U42" s="87" t="str">
        <f t="shared" si="56"/>
        <v/>
      </c>
      <c r="V42" s="89" t="str">
        <f t="shared" si="57"/>
        <v/>
      </c>
      <c r="W42" s="87" t="str">
        <f t="shared" si="58"/>
        <v/>
      </c>
      <c r="X42" s="88" t="str">
        <f t="shared" si="59"/>
        <v/>
      </c>
      <c r="Y42" s="87" t="str">
        <f t="shared" si="60"/>
        <v/>
      </c>
      <c r="Z42" s="89" t="str">
        <f t="shared" si="61"/>
        <v/>
      </c>
      <c r="AA42" s="87" t="str">
        <f t="shared" si="62"/>
        <v/>
      </c>
      <c r="AB42" s="88" t="str">
        <f t="shared" si="63"/>
        <v/>
      </c>
      <c r="AC42" s="87" t="str">
        <f t="shared" si="64"/>
        <v/>
      </c>
      <c r="AD42" s="88" t="str">
        <f t="shared" si="65"/>
        <v/>
      </c>
      <c r="AE42" s="87" t="str">
        <f t="shared" si="66"/>
        <v/>
      </c>
      <c r="AF42" s="89" t="str">
        <f t="shared" si="67"/>
        <v/>
      </c>
      <c r="AG42" s="87" t="str">
        <f t="shared" si="68"/>
        <v/>
      </c>
      <c r="AH42" s="88" t="str">
        <f t="shared" si="69"/>
        <v/>
      </c>
      <c r="AI42" s="87" t="str">
        <f t="shared" si="70"/>
        <v/>
      </c>
      <c r="AJ42" s="89" t="str">
        <f t="shared" si="71"/>
        <v/>
      </c>
      <c r="AK42" s="87" t="str">
        <f t="shared" si="72"/>
        <v/>
      </c>
      <c r="AL42" s="88" t="str">
        <f t="shared" si="73"/>
        <v/>
      </c>
      <c r="AM42" s="87" t="str">
        <f t="shared" si="74"/>
        <v/>
      </c>
      <c r="AN42" s="104" t="str">
        <f t="shared" si="75"/>
        <v/>
      </c>
      <c r="AO42" s="105"/>
      <c r="AP42" s="104"/>
      <c r="AQ42" s="87"/>
      <c r="AR42" s="104"/>
      <c r="AS42" s="87"/>
      <c r="AT42" s="104"/>
      <c r="AU42" s="108"/>
      <c r="AV42" s="187"/>
      <c r="AW42" s="110"/>
      <c r="AX42" s="109"/>
      <c r="AY42" s="110"/>
      <c r="AZ42" s="189"/>
      <c r="BA42" s="110"/>
      <c r="BB42" s="109"/>
      <c r="BC42" s="110"/>
      <c r="BD42" s="109"/>
      <c r="BE42" s="191"/>
      <c r="BF42" s="109"/>
      <c r="BG42" s="110"/>
      <c r="BH42" s="138"/>
      <c r="BI42" s="139"/>
      <c r="BJ42" s="65"/>
      <c r="BK42" s="63"/>
      <c r="BL42" s="64"/>
      <c r="BM42" s="63"/>
      <c r="BN42" s="206"/>
      <c r="BO42" s="89"/>
      <c r="BP42" s="183"/>
      <c r="BQ42" s="89"/>
      <c r="BR42" s="193"/>
      <c r="BS42" s="183"/>
      <c r="BT42" s="185"/>
      <c r="BU42" s="89"/>
      <c r="BV42" s="89"/>
      <c r="BW42" s="63"/>
      <c r="BX42" s="64"/>
      <c r="BY42" s="63"/>
      <c r="BZ42" s="138"/>
      <c r="CA42" s="63"/>
      <c r="CB42" s="167"/>
      <c r="CC42" s="63"/>
      <c r="CD42" s="167"/>
      <c r="CE42" s="63"/>
      <c r="CF42" s="167"/>
      <c r="CG42" s="169"/>
      <c r="CH42" s="64"/>
      <c r="CI42" s="63"/>
      <c r="CJ42" s="64"/>
      <c r="CK42" s="63"/>
      <c r="CL42" s="65"/>
      <c r="CM42" s="63"/>
      <c r="CN42" s="64"/>
      <c r="CO42" s="63"/>
      <c r="CP42" s="138"/>
      <c r="CQ42" s="68"/>
      <c r="CR42" s="69"/>
      <c r="CS42" s="171"/>
      <c r="CT42" s="69"/>
      <c r="CU42" s="68"/>
      <c r="CV42" s="69"/>
      <c r="CW42" s="68"/>
      <c r="CX42" s="69"/>
      <c r="CY42" s="208"/>
      <c r="CZ42" s="70"/>
      <c r="DA42" s="63"/>
      <c r="DB42" s="173"/>
      <c r="DC42" s="63"/>
      <c r="DD42" s="71"/>
      <c r="DE42" s="63"/>
      <c r="DF42" s="71"/>
      <c r="DG42" s="63"/>
      <c r="DH42" s="68"/>
      <c r="DI42" s="175"/>
      <c r="DJ42" s="176"/>
      <c r="DK42" s="175"/>
      <c r="DL42" s="176"/>
      <c r="DM42" s="175"/>
      <c r="DN42" s="176"/>
      <c r="DO42" s="175"/>
      <c r="DP42" s="176"/>
      <c r="DQ42" s="175"/>
      <c r="DR42" s="176"/>
      <c r="DS42" s="175"/>
      <c r="DT42" s="176"/>
      <c r="DU42" s="175"/>
      <c r="DV42" s="176"/>
      <c r="DW42" s="175"/>
      <c r="DX42" s="176"/>
      <c r="DY42" s="175"/>
      <c r="DZ42" s="176"/>
      <c r="EA42" s="175"/>
      <c r="EB42" s="176"/>
      <c r="EC42" s="175"/>
      <c r="ED42" s="176"/>
      <c r="EE42" s="175"/>
      <c r="EF42" s="176"/>
      <c r="EG42" s="69"/>
      <c r="EH42" s="66"/>
      <c r="EI42" s="66"/>
      <c r="EJ42" s="67"/>
      <c r="EK42" s="67"/>
      <c r="EL42" s="67"/>
      <c r="EM42" s="204"/>
      <c r="EN42" s="200"/>
      <c r="EO42" s="198"/>
      <c r="EP42" s="182"/>
      <c r="EQ42" s="182"/>
      <c r="ER42" s="182"/>
      <c r="ES42" s="182"/>
    </row>
    <row r="43" spans="1:149" x14ac:dyDescent="0.2">
      <c r="A43" s="61"/>
      <c r="B43" s="114">
        <f t="shared" si="76"/>
        <v>35</v>
      </c>
      <c r="C43" s="87" t="str">
        <f t="shared" si="38"/>
        <v/>
      </c>
      <c r="D43" s="88" t="str">
        <f t="shared" si="39"/>
        <v/>
      </c>
      <c r="E43" s="87" t="str">
        <f t="shared" si="40"/>
        <v/>
      </c>
      <c r="F43" s="89" t="str">
        <f t="shared" si="41"/>
        <v/>
      </c>
      <c r="G43" s="87" t="str">
        <f t="shared" si="42"/>
        <v/>
      </c>
      <c r="H43" s="88" t="str">
        <f t="shared" si="43"/>
        <v/>
      </c>
      <c r="I43" s="87" t="str">
        <f t="shared" si="44"/>
        <v/>
      </c>
      <c r="J43" s="89" t="str">
        <f t="shared" si="45"/>
        <v/>
      </c>
      <c r="K43" s="87" t="str">
        <f t="shared" si="46"/>
        <v/>
      </c>
      <c r="L43" s="88" t="str">
        <f t="shared" si="47"/>
        <v/>
      </c>
      <c r="M43" s="87" t="str">
        <f t="shared" si="48"/>
        <v/>
      </c>
      <c r="N43" s="89" t="str">
        <f t="shared" si="49"/>
        <v/>
      </c>
      <c r="O43" s="87" t="str">
        <f t="shared" si="50"/>
        <v/>
      </c>
      <c r="P43" s="88" t="str">
        <f t="shared" si="51"/>
        <v/>
      </c>
      <c r="Q43" s="87" t="str">
        <f t="shared" si="52"/>
        <v/>
      </c>
      <c r="R43" s="89" t="str">
        <f t="shared" si="53"/>
        <v/>
      </c>
      <c r="S43" s="87" t="str">
        <f t="shared" si="54"/>
        <v/>
      </c>
      <c r="T43" s="88" t="str">
        <f t="shared" si="55"/>
        <v/>
      </c>
      <c r="U43" s="87" t="str">
        <f t="shared" si="56"/>
        <v/>
      </c>
      <c r="V43" s="89" t="str">
        <f t="shared" si="57"/>
        <v/>
      </c>
      <c r="W43" s="87" t="str">
        <f t="shared" si="58"/>
        <v/>
      </c>
      <c r="X43" s="88" t="str">
        <f t="shared" si="59"/>
        <v/>
      </c>
      <c r="Y43" s="87" t="str">
        <f t="shared" si="60"/>
        <v/>
      </c>
      <c r="Z43" s="89" t="str">
        <f t="shared" si="61"/>
        <v/>
      </c>
      <c r="AA43" s="87" t="str">
        <f t="shared" si="62"/>
        <v/>
      </c>
      <c r="AB43" s="88" t="str">
        <f t="shared" si="63"/>
        <v/>
      </c>
      <c r="AC43" s="87" t="str">
        <f t="shared" si="64"/>
        <v/>
      </c>
      <c r="AD43" s="88" t="str">
        <f t="shared" si="65"/>
        <v/>
      </c>
      <c r="AE43" s="87" t="str">
        <f t="shared" si="66"/>
        <v/>
      </c>
      <c r="AF43" s="89" t="str">
        <f t="shared" si="67"/>
        <v/>
      </c>
      <c r="AG43" s="87" t="str">
        <f t="shared" si="68"/>
        <v/>
      </c>
      <c r="AH43" s="88" t="str">
        <f t="shared" si="69"/>
        <v/>
      </c>
      <c r="AI43" s="87" t="str">
        <f t="shared" si="70"/>
        <v/>
      </c>
      <c r="AJ43" s="89" t="str">
        <f t="shared" si="71"/>
        <v/>
      </c>
      <c r="AK43" s="87" t="str">
        <f t="shared" si="72"/>
        <v/>
      </c>
      <c r="AL43" s="88" t="str">
        <f t="shared" si="73"/>
        <v/>
      </c>
      <c r="AM43" s="87" t="str">
        <f t="shared" si="74"/>
        <v/>
      </c>
      <c r="AN43" s="104" t="str">
        <f t="shared" si="75"/>
        <v/>
      </c>
      <c r="AO43" s="105"/>
      <c r="AP43" s="104"/>
      <c r="AQ43" s="87"/>
      <c r="AR43" s="104"/>
      <c r="AS43" s="87"/>
      <c r="AT43" s="104"/>
      <c r="AU43" s="108"/>
      <c r="AV43" s="187"/>
      <c r="AW43" s="110"/>
      <c r="AX43" s="109"/>
      <c r="AY43" s="110"/>
      <c r="AZ43" s="189"/>
      <c r="BA43" s="110"/>
      <c r="BB43" s="109"/>
      <c r="BC43" s="110"/>
      <c r="BD43" s="109"/>
      <c r="BE43" s="191"/>
      <c r="BF43" s="109"/>
      <c r="BG43" s="110"/>
      <c r="BH43" s="138"/>
      <c r="BI43" s="139"/>
      <c r="BJ43" s="65"/>
      <c r="BK43" s="63"/>
      <c r="BL43" s="64"/>
      <c r="BM43" s="63"/>
      <c r="BN43" s="206"/>
      <c r="BO43" s="89"/>
      <c r="BP43" s="183"/>
      <c r="BQ43" s="89"/>
      <c r="BR43" s="193"/>
      <c r="BS43" s="183"/>
      <c r="BT43" s="185"/>
      <c r="BU43" s="89"/>
      <c r="BV43" s="89"/>
      <c r="BW43" s="63"/>
      <c r="BX43" s="64"/>
      <c r="BY43" s="63"/>
      <c r="BZ43" s="138"/>
      <c r="CA43" s="63"/>
      <c r="CB43" s="167"/>
      <c r="CC43" s="63"/>
      <c r="CD43" s="167"/>
      <c r="CE43" s="63"/>
      <c r="CF43" s="167"/>
      <c r="CG43" s="169"/>
      <c r="CH43" s="64"/>
      <c r="CI43" s="63"/>
      <c r="CJ43" s="64"/>
      <c r="CK43" s="63"/>
      <c r="CL43" s="65"/>
      <c r="CM43" s="63"/>
      <c r="CN43" s="64"/>
      <c r="CO43" s="63"/>
      <c r="CP43" s="138"/>
      <c r="CQ43" s="68"/>
      <c r="CR43" s="69"/>
      <c r="CS43" s="171"/>
      <c r="CT43" s="69"/>
      <c r="CU43" s="68"/>
      <c r="CV43" s="69"/>
      <c r="CW43" s="68"/>
      <c r="CX43" s="69"/>
      <c r="CY43" s="208"/>
      <c r="CZ43" s="70"/>
      <c r="DA43" s="63"/>
      <c r="DB43" s="173"/>
      <c r="DC43" s="63"/>
      <c r="DD43" s="71"/>
      <c r="DE43" s="63"/>
      <c r="DF43" s="71"/>
      <c r="DG43" s="63"/>
      <c r="DH43" s="68"/>
      <c r="DI43" s="175"/>
      <c r="DJ43" s="176"/>
      <c r="DK43" s="175"/>
      <c r="DL43" s="176"/>
      <c r="DM43" s="175"/>
      <c r="DN43" s="176"/>
      <c r="DO43" s="175"/>
      <c r="DP43" s="176"/>
      <c r="DQ43" s="175"/>
      <c r="DR43" s="176"/>
      <c r="DS43" s="175"/>
      <c r="DT43" s="176"/>
      <c r="DU43" s="175"/>
      <c r="DV43" s="176"/>
      <c r="DW43" s="175"/>
      <c r="DX43" s="176"/>
      <c r="DY43" s="175"/>
      <c r="DZ43" s="176"/>
      <c r="EA43" s="175"/>
      <c r="EB43" s="176"/>
      <c r="EC43" s="175"/>
      <c r="ED43" s="176"/>
      <c r="EE43" s="175"/>
      <c r="EF43" s="176"/>
      <c r="EG43" s="69"/>
      <c r="EH43" s="66"/>
      <c r="EI43" s="66"/>
      <c r="EJ43" s="67"/>
      <c r="EK43" s="67"/>
      <c r="EL43" s="67"/>
      <c r="EM43" s="204"/>
      <c r="EN43" s="200"/>
      <c r="EO43" s="198"/>
      <c r="EP43" s="182"/>
      <c r="EQ43" s="182"/>
      <c r="ER43" s="182"/>
      <c r="ES43" s="182"/>
    </row>
    <row r="44" spans="1:149" x14ac:dyDescent="0.2">
      <c r="A44" s="61"/>
      <c r="B44" s="114">
        <f t="shared" si="76"/>
        <v>36</v>
      </c>
      <c r="C44" s="87" t="str">
        <f t="shared" si="38"/>
        <v/>
      </c>
      <c r="D44" s="88" t="str">
        <f t="shared" si="39"/>
        <v/>
      </c>
      <c r="E44" s="87" t="str">
        <f t="shared" si="40"/>
        <v/>
      </c>
      <c r="F44" s="89" t="str">
        <f t="shared" si="41"/>
        <v/>
      </c>
      <c r="G44" s="87" t="str">
        <f t="shared" si="42"/>
        <v/>
      </c>
      <c r="H44" s="88" t="str">
        <f t="shared" si="43"/>
        <v/>
      </c>
      <c r="I44" s="87" t="str">
        <f t="shared" si="44"/>
        <v/>
      </c>
      <c r="J44" s="89" t="str">
        <f t="shared" si="45"/>
        <v/>
      </c>
      <c r="K44" s="87" t="str">
        <f t="shared" si="46"/>
        <v/>
      </c>
      <c r="L44" s="88" t="str">
        <f t="shared" si="47"/>
        <v/>
      </c>
      <c r="M44" s="87" t="str">
        <f t="shared" si="48"/>
        <v/>
      </c>
      <c r="N44" s="89" t="str">
        <f t="shared" si="49"/>
        <v/>
      </c>
      <c r="O44" s="87" t="str">
        <f t="shared" si="50"/>
        <v/>
      </c>
      <c r="P44" s="88" t="str">
        <f t="shared" si="51"/>
        <v/>
      </c>
      <c r="Q44" s="87" t="str">
        <f t="shared" si="52"/>
        <v/>
      </c>
      <c r="R44" s="89" t="str">
        <f t="shared" si="53"/>
        <v/>
      </c>
      <c r="S44" s="87" t="str">
        <f t="shared" si="54"/>
        <v/>
      </c>
      <c r="T44" s="88" t="str">
        <f t="shared" si="55"/>
        <v/>
      </c>
      <c r="U44" s="87" t="str">
        <f t="shared" si="56"/>
        <v/>
      </c>
      <c r="V44" s="89" t="str">
        <f t="shared" si="57"/>
        <v/>
      </c>
      <c r="W44" s="87" t="str">
        <f t="shared" si="58"/>
        <v/>
      </c>
      <c r="X44" s="88" t="str">
        <f t="shared" si="59"/>
        <v/>
      </c>
      <c r="Y44" s="87" t="str">
        <f t="shared" si="60"/>
        <v/>
      </c>
      <c r="Z44" s="89" t="str">
        <f t="shared" si="61"/>
        <v/>
      </c>
      <c r="AA44" s="87" t="str">
        <f t="shared" si="62"/>
        <v/>
      </c>
      <c r="AB44" s="88" t="str">
        <f t="shared" si="63"/>
        <v/>
      </c>
      <c r="AC44" s="87" t="str">
        <f t="shared" si="64"/>
        <v/>
      </c>
      <c r="AD44" s="88" t="str">
        <f t="shared" si="65"/>
        <v/>
      </c>
      <c r="AE44" s="87" t="str">
        <f t="shared" si="66"/>
        <v/>
      </c>
      <c r="AF44" s="89" t="str">
        <f t="shared" si="67"/>
        <v/>
      </c>
      <c r="AG44" s="87" t="str">
        <f t="shared" si="68"/>
        <v/>
      </c>
      <c r="AH44" s="88" t="str">
        <f t="shared" si="69"/>
        <v/>
      </c>
      <c r="AI44" s="87" t="str">
        <f t="shared" si="70"/>
        <v/>
      </c>
      <c r="AJ44" s="89" t="str">
        <f t="shared" si="71"/>
        <v/>
      </c>
      <c r="AK44" s="87" t="str">
        <f t="shared" si="72"/>
        <v/>
      </c>
      <c r="AL44" s="88" t="str">
        <f t="shared" si="73"/>
        <v/>
      </c>
      <c r="AM44" s="87" t="str">
        <f t="shared" si="74"/>
        <v/>
      </c>
      <c r="AN44" s="104" t="str">
        <f t="shared" si="75"/>
        <v/>
      </c>
      <c r="AO44" s="105"/>
      <c r="AP44" s="104"/>
      <c r="AQ44" s="87"/>
      <c r="AR44" s="104"/>
      <c r="AS44" s="87"/>
      <c r="AT44" s="104"/>
      <c r="AU44" s="108"/>
      <c r="AV44" s="187"/>
      <c r="AW44" s="110"/>
      <c r="AX44" s="109"/>
      <c r="AY44" s="110"/>
      <c r="AZ44" s="189"/>
      <c r="BA44" s="110"/>
      <c r="BB44" s="109"/>
      <c r="BC44" s="110"/>
      <c r="BD44" s="109"/>
      <c r="BE44" s="191"/>
      <c r="BF44" s="109"/>
      <c r="BG44" s="110"/>
      <c r="BH44" s="138"/>
      <c r="BI44" s="139"/>
      <c r="BJ44" s="65"/>
      <c r="BK44" s="63"/>
      <c r="BL44" s="64"/>
      <c r="BM44" s="63"/>
      <c r="BN44" s="206"/>
      <c r="BO44" s="89"/>
      <c r="BP44" s="183"/>
      <c r="BQ44" s="89"/>
      <c r="BR44" s="193"/>
      <c r="BS44" s="183"/>
      <c r="BT44" s="185"/>
      <c r="BU44" s="89"/>
      <c r="BV44" s="89"/>
      <c r="BW44" s="63"/>
      <c r="BX44" s="64"/>
      <c r="BY44" s="63"/>
      <c r="BZ44" s="138"/>
      <c r="CA44" s="63"/>
      <c r="CB44" s="167"/>
      <c r="CC44" s="63"/>
      <c r="CD44" s="167"/>
      <c r="CE44" s="63"/>
      <c r="CF44" s="167"/>
      <c r="CG44" s="169"/>
      <c r="CH44" s="64"/>
      <c r="CI44" s="63"/>
      <c r="CJ44" s="64"/>
      <c r="CK44" s="63"/>
      <c r="CL44" s="65"/>
      <c r="CM44" s="63"/>
      <c r="CN44" s="64"/>
      <c r="CO44" s="63"/>
      <c r="CP44" s="138"/>
      <c r="CQ44" s="68"/>
      <c r="CR44" s="69"/>
      <c r="CS44" s="171"/>
      <c r="CT44" s="69"/>
      <c r="CU44" s="68"/>
      <c r="CV44" s="69"/>
      <c r="CW44" s="68"/>
      <c r="CX44" s="69"/>
      <c r="CY44" s="208"/>
      <c r="CZ44" s="70"/>
      <c r="DA44" s="63"/>
      <c r="DB44" s="173"/>
      <c r="DC44" s="63"/>
      <c r="DD44" s="71"/>
      <c r="DE44" s="63"/>
      <c r="DF44" s="71"/>
      <c r="DG44" s="63"/>
      <c r="DH44" s="68"/>
      <c r="DI44" s="175"/>
      <c r="DJ44" s="176"/>
      <c r="DK44" s="175"/>
      <c r="DL44" s="176"/>
      <c r="DM44" s="175"/>
      <c r="DN44" s="176"/>
      <c r="DO44" s="175"/>
      <c r="DP44" s="176"/>
      <c r="DQ44" s="175"/>
      <c r="DR44" s="176"/>
      <c r="DS44" s="175"/>
      <c r="DT44" s="176"/>
      <c r="DU44" s="175"/>
      <c r="DV44" s="176"/>
      <c r="DW44" s="175"/>
      <c r="DX44" s="176"/>
      <c r="DY44" s="175"/>
      <c r="DZ44" s="176"/>
      <c r="EA44" s="175"/>
      <c r="EB44" s="176"/>
      <c r="EC44" s="175"/>
      <c r="ED44" s="176"/>
      <c r="EE44" s="175"/>
      <c r="EF44" s="176"/>
      <c r="EG44" s="69"/>
      <c r="EH44" s="66"/>
      <c r="EI44" s="66"/>
      <c r="EJ44" s="67"/>
      <c r="EK44" s="67"/>
      <c r="EL44" s="67"/>
      <c r="EM44" s="204"/>
      <c r="EN44" s="200"/>
      <c r="EO44" s="198"/>
      <c r="EP44" s="182"/>
      <c r="EQ44" s="182"/>
      <c r="ER44" s="182"/>
      <c r="ES44" s="182"/>
    </row>
    <row r="45" spans="1:149" x14ac:dyDescent="0.2">
      <c r="A45" s="61"/>
      <c r="B45" s="114">
        <f t="shared" si="76"/>
        <v>37</v>
      </c>
      <c r="C45" s="87" t="str">
        <f t="shared" si="38"/>
        <v/>
      </c>
      <c r="D45" s="88" t="str">
        <f t="shared" si="39"/>
        <v/>
      </c>
      <c r="E45" s="87" t="str">
        <f t="shared" si="40"/>
        <v/>
      </c>
      <c r="F45" s="89" t="str">
        <f t="shared" si="41"/>
        <v/>
      </c>
      <c r="G45" s="87" t="str">
        <f t="shared" si="42"/>
        <v/>
      </c>
      <c r="H45" s="88" t="str">
        <f t="shared" si="43"/>
        <v/>
      </c>
      <c r="I45" s="87" t="str">
        <f t="shared" si="44"/>
        <v/>
      </c>
      <c r="J45" s="89" t="str">
        <f t="shared" si="45"/>
        <v/>
      </c>
      <c r="K45" s="87" t="str">
        <f t="shared" si="46"/>
        <v/>
      </c>
      <c r="L45" s="88" t="str">
        <f t="shared" si="47"/>
        <v/>
      </c>
      <c r="M45" s="87" t="str">
        <f t="shared" si="48"/>
        <v/>
      </c>
      <c r="N45" s="89" t="str">
        <f t="shared" si="49"/>
        <v/>
      </c>
      <c r="O45" s="87" t="str">
        <f t="shared" si="50"/>
        <v/>
      </c>
      <c r="P45" s="88" t="str">
        <f t="shared" si="51"/>
        <v/>
      </c>
      <c r="Q45" s="87" t="str">
        <f t="shared" si="52"/>
        <v/>
      </c>
      <c r="R45" s="89" t="str">
        <f t="shared" si="53"/>
        <v/>
      </c>
      <c r="S45" s="87" t="str">
        <f t="shared" si="54"/>
        <v/>
      </c>
      <c r="T45" s="88" t="str">
        <f t="shared" si="55"/>
        <v/>
      </c>
      <c r="U45" s="87" t="str">
        <f t="shared" si="56"/>
        <v/>
      </c>
      <c r="V45" s="89" t="str">
        <f t="shared" si="57"/>
        <v/>
      </c>
      <c r="W45" s="87" t="str">
        <f t="shared" si="58"/>
        <v/>
      </c>
      <c r="X45" s="88" t="str">
        <f t="shared" si="59"/>
        <v/>
      </c>
      <c r="Y45" s="87" t="str">
        <f t="shared" si="60"/>
        <v/>
      </c>
      <c r="Z45" s="89" t="str">
        <f t="shared" si="61"/>
        <v/>
      </c>
      <c r="AA45" s="87" t="str">
        <f t="shared" si="62"/>
        <v/>
      </c>
      <c r="AB45" s="88" t="str">
        <f t="shared" si="63"/>
        <v/>
      </c>
      <c r="AC45" s="87" t="str">
        <f t="shared" si="64"/>
        <v/>
      </c>
      <c r="AD45" s="88" t="str">
        <f t="shared" si="65"/>
        <v/>
      </c>
      <c r="AE45" s="87" t="str">
        <f t="shared" si="66"/>
        <v/>
      </c>
      <c r="AF45" s="89" t="str">
        <f t="shared" si="67"/>
        <v/>
      </c>
      <c r="AG45" s="87" t="str">
        <f t="shared" si="68"/>
        <v/>
      </c>
      <c r="AH45" s="88" t="str">
        <f t="shared" si="69"/>
        <v/>
      </c>
      <c r="AI45" s="87" t="str">
        <f t="shared" si="70"/>
        <v/>
      </c>
      <c r="AJ45" s="89" t="str">
        <f t="shared" si="71"/>
        <v/>
      </c>
      <c r="AK45" s="87" t="str">
        <f t="shared" si="72"/>
        <v/>
      </c>
      <c r="AL45" s="88" t="str">
        <f t="shared" si="73"/>
        <v/>
      </c>
      <c r="AM45" s="87" t="str">
        <f t="shared" si="74"/>
        <v/>
      </c>
      <c r="AN45" s="104" t="str">
        <f t="shared" si="75"/>
        <v/>
      </c>
      <c r="AO45" s="105"/>
      <c r="AP45" s="104"/>
      <c r="AQ45" s="87"/>
      <c r="AR45" s="104"/>
      <c r="AS45" s="87"/>
      <c r="AT45" s="104"/>
      <c r="AU45" s="108"/>
      <c r="AV45" s="187"/>
      <c r="AW45" s="110"/>
      <c r="AX45" s="109"/>
      <c r="AY45" s="110"/>
      <c r="AZ45" s="189"/>
      <c r="BA45" s="110"/>
      <c r="BB45" s="109"/>
      <c r="BC45" s="110"/>
      <c r="BD45" s="109"/>
      <c r="BE45" s="191"/>
      <c r="BF45" s="109"/>
      <c r="BG45" s="110"/>
      <c r="BH45" s="138"/>
      <c r="BI45" s="139"/>
      <c r="BJ45" s="65"/>
      <c r="BK45" s="63"/>
      <c r="BL45" s="64"/>
      <c r="BM45" s="63"/>
      <c r="BN45" s="206"/>
      <c r="BO45" s="89"/>
      <c r="BP45" s="183"/>
      <c r="BQ45" s="89"/>
      <c r="BR45" s="193"/>
      <c r="BS45" s="183"/>
      <c r="BT45" s="185"/>
      <c r="BU45" s="89"/>
      <c r="BV45" s="89"/>
      <c r="BW45" s="63"/>
      <c r="BX45" s="64"/>
      <c r="BY45" s="63"/>
      <c r="BZ45" s="138"/>
      <c r="CA45" s="63"/>
      <c r="CB45" s="167"/>
      <c r="CC45" s="63"/>
      <c r="CD45" s="167"/>
      <c r="CE45" s="63"/>
      <c r="CF45" s="167"/>
      <c r="CG45" s="169"/>
      <c r="CH45" s="64"/>
      <c r="CI45" s="63"/>
      <c r="CJ45" s="64"/>
      <c r="CK45" s="63"/>
      <c r="CL45" s="65"/>
      <c r="CM45" s="63"/>
      <c r="CN45" s="64"/>
      <c r="CO45" s="63"/>
      <c r="CP45" s="138"/>
      <c r="CQ45" s="68"/>
      <c r="CR45" s="69"/>
      <c r="CS45" s="171"/>
      <c r="CT45" s="69"/>
      <c r="CU45" s="68"/>
      <c r="CV45" s="69"/>
      <c r="CW45" s="68"/>
      <c r="CX45" s="69"/>
      <c r="CY45" s="208"/>
      <c r="CZ45" s="70"/>
      <c r="DA45" s="63"/>
      <c r="DB45" s="173"/>
      <c r="DC45" s="63"/>
      <c r="DD45" s="71"/>
      <c r="DE45" s="63"/>
      <c r="DF45" s="71"/>
      <c r="DG45" s="63"/>
      <c r="DH45" s="68"/>
      <c r="DI45" s="175"/>
      <c r="DJ45" s="176"/>
      <c r="DK45" s="175"/>
      <c r="DL45" s="176"/>
      <c r="DM45" s="175"/>
      <c r="DN45" s="176"/>
      <c r="DO45" s="175"/>
      <c r="DP45" s="176"/>
      <c r="DQ45" s="175"/>
      <c r="DR45" s="176"/>
      <c r="DS45" s="175"/>
      <c r="DT45" s="176"/>
      <c r="DU45" s="175"/>
      <c r="DV45" s="176"/>
      <c r="DW45" s="175"/>
      <c r="DX45" s="176"/>
      <c r="DY45" s="175"/>
      <c r="DZ45" s="176"/>
      <c r="EA45" s="175"/>
      <c r="EB45" s="176"/>
      <c r="EC45" s="175"/>
      <c r="ED45" s="176"/>
      <c r="EE45" s="175"/>
      <c r="EF45" s="176"/>
      <c r="EG45" s="69"/>
      <c r="EH45" s="66"/>
      <c r="EI45" s="66"/>
      <c r="EJ45" s="67"/>
      <c r="EK45" s="67"/>
      <c r="EL45" s="67"/>
      <c r="EM45" s="204"/>
      <c r="EN45" s="200"/>
      <c r="EO45" s="198"/>
      <c r="EP45" s="182"/>
      <c r="EQ45" s="182"/>
      <c r="ER45" s="182"/>
      <c r="ES45" s="182"/>
    </row>
    <row r="46" spans="1:149" x14ac:dyDescent="0.2">
      <c r="A46" s="61"/>
      <c r="B46" s="114">
        <f t="shared" si="76"/>
        <v>38</v>
      </c>
      <c r="C46" s="87" t="str">
        <f t="shared" si="38"/>
        <v/>
      </c>
      <c r="D46" s="88" t="str">
        <f t="shared" si="39"/>
        <v/>
      </c>
      <c r="E46" s="87" t="str">
        <f t="shared" si="40"/>
        <v/>
      </c>
      <c r="F46" s="89" t="str">
        <f t="shared" si="41"/>
        <v/>
      </c>
      <c r="G46" s="87" t="str">
        <f t="shared" si="42"/>
        <v/>
      </c>
      <c r="H46" s="88" t="str">
        <f t="shared" si="43"/>
        <v/>
      </c>
      <c r="I46" s="87" t="str">
        <f t="shared" si="44"/>
        <v/>
      </c>
      <c r="J46" s="89" t="str">
        <f t="shared" si="45"/>
        <v/>
      </c>
      <c r="K46" s="87" t="str">
        <f t="shared" si="46"/>
        <v/>
      </c>
      <c r="L46" s="88" t="str">
        <f t="shared" si="47"/>
        <v/>
      </c>
      <c r="M46" s="87" t="str">
        <f t="shared" si="48"/>
        <v/>
      </c>
      <c r="N46" s="89" t="str">
        <f t="shared" si="49"/>
        <v/>
      </c>
      <c r="O46" s="87" t="str">
        <f t="shared" si="50"/>
        <v/>
      </c>
      <c r="P46" s="88" t="str">
        <f t="shared" si="51"/>
        <v/>
      </c>
      <c r="Q46" s="87" t="str">
        <f t="shared" si="52"/>
        <v/>
      </c>
      <c r="R46" s="89" t="str">
        <f t="shared" si="53"/>
        <v/>
      </c>
      <c r="S46" s="87" t="str">
        <f t="shared" si="54"/>
        <v/>
      </c>
      <c r="T46" s="88" t="str">
        <f t="shared" si="55"/>
        <v/>
      </c>
      <c r="U46" s="87" t="str">
        <f t="shared" si="56"/>
        <v/>
      </c>
      <c r="V46" s="89" t="str">
        <f t="shared" si="57"/>
        <v/>
      </c>
      <c r="W46" s="87" t="str">
        <f t="shared" si="58"/>
        <v/>
      </c>
      <c r="X46" s="88" t="str">
        <f t="shared" si="59"/>
        <v/>
      </c>
      <c r="Y46" s="87" t="str">
        <f t="shared" si="60"/>
        <v/>
      </c>
      <c r="Z46" s="89" t="str">
        <f t="shared" si="61"/>
        <v/>
      </c>
      <c r="AA46" s="87" t="str">
        <f t="shared" si="62"/>
        <v/>
      </c>
      <c r="AB46" s="88" t="str">
        <f t="shared" si="63"/>
        <v/>
      </c>
      <c r="AC46" s="87" t="str">
        <f t="shared" si="64"/>
        <v/>
      </c>
      <c r="AD46" s="88" t="str">
        <f t="shared" si="65"/>
        <v/>
      </c>
      <c r="AE46" s="87" t="str">
        <f t="shared" si="66"/>
        <v/>
      </c>
      <c r="AF46" s="89" t="str">
        <f t="shared" si="67"/>
        <v/>
      </c>
      <c r="AG46" s="87" t="str">
        <f t="shared" si="68"/>
        <v/>
      </c>
      <c r="AH46" s="88" t="str">
        <f t="shared" si="69"/>
        <v/>
      </c>
      <c r="AI46" s="87" t="str">
        <f t="shared" si="70"/>
        <v/>
      </c>
      <c r="AJ46" s="89" t="str">
        <f t="shared" si="71"/>
        <v/>
      </c>
      <c r="AK46" s="87" t="str">
        <f t="shared" si="72"/>
        <v/>
      </c>
      <c r="AL46" s="88" t="str">
        <f t="shared" si="73"/>
        <v/>
      </c>
      <c r="AM46" s="87" t="str">
        <f t="shared" si="74"/>
        <v/>
      </c>
      <c r="AN46" s="104" t="str">
        <f t="shared" si="75"/>
        <v/>
      </c>
      <c r="AO46" s="105"/>
      <c r="AP46" s="104"/>
      <c r="AQ46" s="87"/>
      <c r="AR46" s="104"/>
      <c r="AS46" s="87"/>
      <c r="AT46" s="104"/>
      <c r="AU46" s="108"/>
      <c r="AV46" s="187"/>
      <c r="AW46" s="110"/>
      <c r="AX46" s="109"/>
      <c r="AY46" s="110"/>
      <c r="AZ46" s="189"/>
      <c r="BA46" s="110"/>
      <c r="BB46" s="109"/>
      <c r="BC46" s="110"/>
      <c r="BD46" s="109"/>
      <c r="BE46" s="191"/>
      <c r="BF46" s="109"/>
      <c r="BG46" s="110"/>
      <c r="BH46" s="138"/>
      <c r="BI46" s="139"/>
      <c r="BJ46" s="65"/>
      <c r="BK46" s="63"/>
      <c r="BL46" s="64"/>
      <c r="BM46" s="63"/>
      <c r="BN46" s="206"/>
      <c r="BO46" s="89"/>
      <c r="BP46" s="183"/>
      <c r="BQ46" s="89"/>
      <c r="BR46" s="193"/>
      <c r="BS46" s="183"/>
      <c r="BT46" s="185"/>
      <c r="BU46" s="89"/>
      <c r="BV46" s="89"/>
      <c r="BW46" s="63"/>
      <c r="BX46" s="64"/>
      <c r="BY46" s="63"/>
      <c r="BZ46" s="138"/>
      <c r="CA46" s="63"/>
      <c r="CB46" s="167"/>
      <c r="CC46" s="63"/>
      <c r="CD46" s="167"/>
      <c r="CE46" s="63"/>
      <c r="CF46" s="167"/>
      <c r="CG46" s="169"/>
      <c r="CH46" s="64"/>
      <c r="CI46" s="63"/>
      <c r="CJ46" s="64"/>
      <c r="CK46" s="63"/>
      <c r="CL46" s="65"/>
      <c r="CM46" s="63"/>
      <c r="CN46" s="64"/>
      <c r="CO46" s="63"/>
      <c r="CP46" s="138"/>
      <c r="CQ46" s="68"/>
      <c r="CR46" s="69"/>
      <c r="CS46" s="171"/>
      <c r="CT46" s="69"/>
      <c r="CU46" s="68"/>
      <c r="CV46" s="69"/>
      <c r="CW46" s="68"/>
      <c r="CX46" s="69"/>
      <c r="CY46" s="208"/>
      <c r="CZ46" s="70"/>
      <c r="DA46" s="63"/>
      <c r="DB46" s="173"/>
      <c r="DC46" s="63"/>
      <c r="DD46" s="71"/>
      <c r="DE46" s="63"/>
      <c r="DF46" s="71"/>
      <c r="DG46" s="63"/>
      <c r="DH46" s="68"/>
      <c r="DI46" s="175"/>
      <c r="DJ46" s="176"/>
      <c r="DK46" s="175"/>
      <c r="DL46" s="176"/>
      <c r="DM46" s="175"/>
      <c r="DN46" s="176"/>
      <c r="DO46" s="175"/>
      <c r="DP46" s="176"/>
      <c r="DQ46" s="175"/>
      <c r="DR46" s="176"/>
      <c r="DS46" s="175"/>
      <c r="DT46" s="176"/>
      <c r="DU46" s="175"/>
      <c r="DV46" s="176"/>
      <c r="DW46" s="175"/>
      <c r="DX46" s="176"/>
      <c r="DY46" s="175"/>
      <c r="DZ46" s="176"/>
      <c r="EA46" s="175"/>
      <c r="EB46" s="176"/>
      <c r="EC46" s="175"/>
      <c r="ED46" s="176"/>
      <c r="EE46" s="175"/>
      <c r="EF46" s="176"/>
      <c r="EG46" s="69"/>
      <c r="EH46" s="66"/>
      <c r="EI46" s="66"/>
      <c r="EJ46" s="67"/>
      <c r="EK46" s="67"/>
      <c r="EL46" s="67"/>
      <c r="EM46" s="204"/>
      <c r="EN46" s="200"/>
      <c r="EO46" s="198"/>
      <c r="EP46" s="182"/>
      <c r="EQ46" s="182"/>
      <c r="ER46" s="182"/>
      <c r="ES46" s="182"/>
    </row>
    <row r="47" spans="1:149" x14ac:dyDescent="0.2">
      <c r="A47" s="61"/>
      <c r="B47" s="114">
        <f t="shared" si="76"/>
        <v>39</v>
      </c>
      <c r="C47" s="87" t="str">
        <f t="shared" si="38"/>
        <v/>
      </c>
      <c r="D47" s="88" t="str">
        <f t="shared" si="39"/>
        <v/>
      </c>
      <c r="E47" s="87" t="str">
        <f t="shared" si="40"/>
        <v/>
      </c>
      <c r="F47" s="89" t="str">
        <f t="shared" si="41"/>
        <v/>
      </c>
      <c r="G47" s="87" t="str">
        <f t="shared" si="42"/>
        <v/>
      </c>
      <c r="H47" s="88" t="str">
        <f t="shared" si="43"/>
        <v/>
      </c>
      <c r="I47" s="87" t="str">
        <f t="shared" si="44"/>
        <v/>
      </c>
      <c r="J47" s="89" t="str">
        <f t="shared" si="45"/>
        <v/>
      </c>
      <c r="K47" s="87" t="str">
        <f t="shared" si="46"/>
        <v/>
      </c>
      <c r="L47" s="88" t="str">
        <f t="shared" si="47"/>
        <v/>
      </c>
      <c r="M47" s="87" t="str">
        <f t="shared" si="48"/>
        <v/>
      </c>
      <c r="N47" s="89" t="str">
        <f t="shared" si="49"/>
        <v/>
      </c>
      <c r="O47" s="87" t="str">
        <f t="shared" si="50"/>
        <v/>
      </c>
      <c r="P47" s="88" t="str">
        <f t="shared" si="51"/>
        <v/>
      </c>
      <c r="Q47" s="87" t="str">
        <f t="shared" si="52"/>
        <v/>
      </c>
      <c r="R47" s="89" t="str">
        <f t="shared" si="53"/>
        <v/>
      </c>
      <c r="S47" s="87" t="str">
        <f t="shared" si="54"/>
        <v/>
      </c>
      <c r="T47" s="88" t="str">
        <f t="shared" si="55"/>
        <v/>
      </c>
      <c r="U47" s="87" t="str">
        <f t="shared" si="56"/>
        <v/>
      </c>
      <c r="V47" s="89" t="str">
        <f t="shared" si="57"/>
        <v/>
      </c>
      <c r="W47" s="87" t="str">
        <f t="shared" si="58"/>
        <v/>
      </c>
      <c r="X47" s="88" t="str">
        <f t="shared" si="59"/>
        <v/>
      </c>
      <c r="Y47" s="87" t="str">
        <f t="shared" si="60"/>
        <v/>
      </c>
      <c r="Z47" s="89" t="str">
        <f t="shared" si="61"/>
        <v/>
      </c>
      <c r="AA47" s="87" t="str">
        <f t="shared" si="62"/>
        <v/>
      </c>
      <c r="AB47" s="88" t="str">
        <f t="shared" si="63"/>
        <v/>
      </c>
      <c r="AC47" s="87" t="str">
        <f t="shared" si="64"/>
        <v/>
      </c>
      <c r="AD47" s="88" t="str">
        <f t="shared" si="65"/>
        <v/>
      </c>
      <c r="AE47" s="87" t="str">
        <f t="shared" si="66"/>
        <v/>
      </c>
      <c r="AF47" s="89" t="str">
        <f t="shared" si="67"/>
        <v/>
      </c>
      <c r="AG47" s="87" t="str">
        <f t="shared" si="68"/>
        <v/>
      </c>
      <c r="AH47" s="88" t="str">
        <f t="shared" si="69"/>
        <v/>
      </c>
      <c r="AI47" s="87" t="str">
        <f t="shared" si="70"/>
        <v/>
      </c>
      <c r="AJ47" s="89" t="str">
        <f t="shared" si="71"/>
        <v/>
      </c>
      <c r="AK47" s="87" t="str">
        <f t="shared" si="72"/>
        <v/>
      </c>
      <c r="AL47" s="88" t="str">
        <f t="shared" si="73"/>
        <v/>
      </c>
      <c r="AM47" s="87" t="str">
        <f t="shared" si="74"/>
        <v/>
      </c>
      <c r="AN47" s="104" t="str">
        <f t="shared" si="75"/>
        <v/>
      </c>
      <c r="AO47" s="105"/>
      <c r="AP47" s="104"/>
      <c r="AQ47" s="87"/>
      <c r="AR47" s="104"/>
      <c r="AS47" s="87"/>
      <c r="AT47" s="104"/>
      <c r="AU47" s="108"/>
      <c r="AV47" s="187"/>
      <c r="AW47" s="110"/>
      <c r="AX47" s="109"/>
      <c r="AY47" s="110"/>
      <c r="AZ47" s="189"/>
      <c r="BA47" s="110"/>
      <c r="BB47" s="109"/>
      <c r="BC47" s="110"/>
      <c r="BD47" s="109"/>
      <c r="BE47" s="191"/>
      <c r="BF47" s="109"/>
      <c r="BG47" s="110"/>
      <c r="BH47" s="138"/>
      <c r="BI47" s="139"/>
      <c r="BJ47" s="65"/>
      <c r="BK47" s="63"/>
      <c r="BL47" s="64"/>
      <c r="BM47" s="63"/>
      <c r="BN47" s="206"/>
      <c r="BO47" s="89"/>
      <c r="BP47" s="183"/>
      <c r="BQ47" s="89"/>
      <c r="BR47" s="193"/>
      <c r="BS47" s="183"/>
      <c r="BT47" s="185"/>
      <c r="BU47" s="89"/>
      <c r="BV47" s="89"/>
      <c r="BW47" s="63"/>
      <c r="BX47" s="64"/>
      <c r="BY47" s="63"/>
      <c r="BZ47" s="138"/>
      <c r="CA47" s="63"/>
      <c r="CB47" s="167"/>
      <c r="CC47" s="63"/>
      <c r="CD47" s="167"/>
      <c r="CE47" s="63"/>
      <c r="CF47" s="167"/>
      <c r="CG47" s="169"/>
      <c r="CH47" s="64"/>
      <c r="CI47" s="63"/>
      <c r="CJ47" s="64"/>
      <c r="CK47" s="63"/>
      <c r="CL47" s="65"/>
      <c r="CM47" s="63"/>
      <c r="CN47" s="64"/>
      <c r="CO47" s="63"/>
      <c r="CP47" s="138"/>
      <c r="CQ47" s="68"/>
      <c r="CR47" s="69"/>
      <c r="CS47" s="171"/>
      <c r="CT47" s="69"/>
      <c r="CU47" s="68"/>
      <c r="CV47" s="69"/>
      <c r="CW47" s="68"/>
      <c r="CX47" s="69"/>
      <c r="CY47" s="208"/>
      <c r="CZ47" s="70"/>
      <c r="DA47" s="63"/>
      <c r="DB47" s="173"/>
      <c r="DC47" s="63"/>
      <c r="DD47" s="71"/>
      <c r="DE47" s="63"/>
      <c r="DF47" s="71"/>
      <c r="DG47" s="63"/>
      <c r="DH47" s="68"/>
      <c r="DI47" s="175"/>
      <c r="DJ47" s="176"/>
      <c r="DK47" s="175"/>
      <c r="DL47" s="176"/>
      <c r="DM47" s="175"/>
      <c r="DN47" s="176"/>
      <c r="DO47" s="175"/>
      <c r="DP47" s="176"/>
      <c r="DQ47" s="175"/>
      <c r="DR47" s="176"/>
      <c r="DS47" s="175"/>
      <c r="DT47" s="176"/>
      <c r="DU47" s="175"/>
      <c r="DV47" s="176"/>
      <c r="DW47" s="175"/>
      <c r="DX47" s="176"/>
      <c r="DY47" s="175"/>
      <c r="DZ47" s="176"/>
      <c r="EA47" s="175"/>
      <c r="EB47" s="176"/>
      <c r="EC47" s="175"/>
      <c r="ED47" s="176"/>
      <c r="EE47" s="175"/>
      <c r="EF47" s="176"/>
      <c r="EG47" s="69"/>
      <c r="EH47" s="66"/>
      <c r="EI47" s="66"/>
      <c r="EJ47" s="67"/>
      <c r="EK47" s="67"/>
      <c r="EL47" s="67"/>
      <c r="EM47" s="204"/>
      <c r="EN47" s="200"/>
      <c r="EO47" s="198"/>
      <c r="EP47" s="182"/>
      <c r="EQ47" s="182"/>
      <c r="ER47" s="182"/>
      <c r="ES47" s="182"/>
    </row>
    <row r="48" spans="1:149" x14ac:dyDescent="0.2">
      <c r="A48" s="61"/>
      <c r="B48" s="114">
        <f t="shared" si="76"/>
        <v>40</v>
      </c>
      <c r="C48" s="87" t="str">
        <f t="shared" si="38"/>
        <v/>
      </c>
      <c r="D48" s="88" t="str">
        <f t="shared" si="39"/>
        <v/>
      </c>
      <c r="E48" s="87" t="str">
        <f t="shared" si="40"/>
        <v/>
      </c>
      <c r="F48" s="89" t="str">
        <f t="shared" si="41"/>
        <v/>
      </c>
      <c r="G48" s="87" t="str">
        <f t="shared" si="42"/>
        <v/>
      </c>
      <c r="H48" s="88" t="str">
        <f t="shared" si="43"/>
        <v/>
      </c>
      <c r="I48" s="87" t="str">
        <f t="shared" si="44"/>
        <v/>
      </c>
      <c r="J48" s="89" t="str">
        <f t="shared" si="45"/>
        <v/>
      </c>
      <c r="K48" s="87" t="str">
        <f t="shared" si="46"/>
        <v/>
      </c>
      <c r="L48" s="88" t="str">
        <f t="shared" si="47"/>
        <v/>
      </c>
      <c r="M48" s="87" t="str">
        <f t="shared" si="48"/>
        <v/>
      </c>
      <c r="N48" s="89" t="str">
        <f t="shared" si="49"/>
        <v/>
      </c>
      <c r="O48" s="87" t="str">
        <f t="shared" si="50"/>
        <v/>
      </c>
      <c r="P48" s="88" t="str">
        <f t="shared" si="51"/>
        <v/>
      </c>
      <c r="Q48" s="87" t="str">
        <f t="shared" si="52"/>
        <v/>
      </c>
      <c r="R48" s="89" t="str">
        <f t="shared" si="53"/>
        <v/>
      </c>
      <c r="S48" s="87" t="str">
        <f t="shared" si="54"/>
        <v/>
      </c>
      <c r="T48" s="88" t="str">
        <f t="shared" si="55"/>
        <v/>
      </c>
      <c r="U48" s="87" t="str">
        <f t="shared" si="56"/>
        <v/>
      </c>
      <c r="V48" s="89" t="str">
        <f t="shared" si="57"/>
        <v/>
      </c>
      <c r="W48" s="87" t="str">
        <f t="shared" si="58"/>
        <v/>
      </c>
      <c r="X48" s="88" t="str">
        <f t="shared" si="59"/>
        <v/>
      </c>
      <c r="Y48" s="87" t="str">
        <f t="shared" si="60"/>
        <v/>
      </c>
      <c r="Z48" s="89" t="str">
        <f t="shared" si="61"/>
        <v/>
      </c>
      <c r="AA48" s="87" t="str">
        <f t="shared" si="62"/>
        <v/>
      </c>
      <c r="AB48" s="88" t="str">
        <f t="shared" si="63"/>
        <v/>
      </c>
      <c r="AC48" s="87" t="str">
        <f t="shared" si="64"/>
        <v/>
      </c>
      <c r="AD48" s="88" t="str">
        <f t="shared" si="65"/>
        <v/>
      </c>
      <c r="AE48" s="87" t="str">
        <f t="shared" si="66"/>
        <v/>
      </c>
      <c r="AF48" s="89" t="str">
        <f t="shared" si="67"/>
        <v/>
      </c>
      <c r="AG48" s="87" t="str">
        <f t="shared" si="68"/>
        <v/>
      </c>
      <c r="AH48" s="88" t="str">
        <f t="shared" si="69"/>
        <v/>
      </c>
      <c r="AI48" s="87" t="str">
        <f t="shared" si="70"/>
        <v/>
      </c>
      <c r="AJ48" s="89" t="str">
        <f t="shared" si="71"/>
        <v/>
      </c>
      <c r="AK48" s="87" t="str">
        <f t="shared" si="72"/>
        <v/>
      </c>
      <c r="AL48" s="88" t="str">
        <f t="shared" si="73"/>
        <v/>
      </c>
      <c r="AM48" s="87" t="str">
        <f t="shared" si="74"/>
        <v/>
      </c>
      <c r="AN48" s="104" t="str">
        <f t="shared" si="75"/>
        <v/>
      </c>
      <c r="AO48" s="105"/>
      <c r="AP48" s="104"/>
      <c r="AQ48" s="87"/>
      <c r="AR48" s="104"/>
      <c r="AS48" s="87"/>
      <c r="AT48" s="104"/>
      <c r="AU48" s="108"/>
      <c r="AV48" s="187"/>
      <c r="AW48" s="110"/>
      <c r="AX48" s="109"/>
      <c r="AY48" s="110"/>
      <c r="AZ48" s="189"/>
      <c r="BA48" s="110"/>
      <c r="BB48" s="109"/>
      <c r="BC48" s="110"/>
      <c r="BD48" s="109"/>
      <c r="BE48" s="191"/>
      <c r="BF48" s="109"/>
      <c r="BG48" s="110"/>
      <c r="BH48" s="138"/>
      <c r="BI48" s="139"/>
      <c r="BJ48" s="65"/>
      <c r="BK48" s="63"/>
      <c r="BL48" s="64"/>
      <c r="BM48" s="63"/>
      <c r="BN48" s="206"/>
      <c r="BO48" s="89"/>
      <c r="BP48" s="183"/>
      <c r="BQ48" s="89"/>
      <c r="BR48" s="193"/>
      <c r="BS48" s="183"/>
      <c r="BT48" s="185"/>
      <c r="BU48" s="89"/>
      <c r="BV48" s="89"/>
      <c r="BW48" s="63"/>
      <c r="BX48" s="64"/>
      <c r="BY48" s="63"/>
      <c r="BZ48" s="138"/>
      <c r="CA48" s="63"/>
      <c r="CB48" s="167"/>
      <c r="CC48" s="63"/>
      <c r="CD48" s="167"/>
      <c r="CE48" s="63"/>
      <c r="CF48" s="167"/>
      <c r="CG48" s="169"/>
      <c r="CH48" s="64"/>
      <c r="CI48" s="63"/>
      <c r="CJ48" s="64"/>
      <c r="CK48" s="63"/>
      <c r="CL48" s="65"/>
      <c r="CM48" s="63"/>
      <c r="CN48" s="64"/>
      <c r="CO48" s="63"/>
      <c r="CP48" s="138"/>
      <c r="CQ48" s="68"/>
      <c r="CR48" s="69"/>
      <c r="CS48" s="171"/>
      <c r="CT48" s="69"/>
      <c r="CU48" s="68"/>
      <c r="CV48" s="69"/>
      <c r="CW48" s="68"/>
      <c r="CX48" s="69"/>
      <c r="CY48" s="208"/>
      <c r="CZ48" s="70"/>
      <c r="DA48" s="63"/>
      <c r="DB48" s="173"/>
      <c r="DC48" s="63"/>
      <c r="DD48" s="71"/>
      <c r="DE48" s="63"/>
      <c r="DF48" s="71"/>
      <c r="DG48" s="63"/>
      <c r="DH48" s="68"/>
      <c r="DI48" s="175"/>
      <c r="DJ48" s="176"/>
      <c r="DK48" s="175"/>
      <c r="DL48" s="176"/>
      <c r="DM48" s="175"/>
      <c r="DN48" s="176"/>
      <c r="DO48" s="175"/>
      <c r="DP48" s="176"/>
      <c r="DQ48" s="175"/>
      <c r="DR48" s="176"/>
      <c r="DS48" s="175"/>
      <c r="DT48" s="176"/>
      <c r="DU48" s="175"/>
      <c r="DV48" s="176"/>
      <c r="DW48" s="175"/>
      <c r="DX48" s="176"/>
      <c r="DY48" s="175"/>
      <c r="DZ48" s="176"/>
      <c r="EA48" s="175"/>
      <c r="EB48" s="176"/>
      <c r="EC48" s="175"/>
      <c r="ED48" s="176"/>
      <c r="EE48" s="175"/>
      <c r="EF48" s="176"/>
      <c r="EG48" s="69"/>
      <c r="EH48" s="66"/>
      <c r="EI48" s="66"/>
      <c r="EJ48" s="67"/>
      <c r="EK48" s="67"/>
      <c r="EL48" s="67"/>
      <c r="EM48" s="204"/>
      <c r="EN48" s="200"/>
      <c r="EO48" s="198"/>
      <c r="EP48" s="182"/>
      <c r="EQ48" s="182"/>
      <c r="ER48" s="182"/>
      <c r="ES48" s="182"/>
    </row>
    <row r="49" spans="1:149" x14ac:dyDescent="0.2">
      <c r="A49" s="61"/>
      <c r="B49" s="114">
        <f t="shared" si="76"/>
        <v>41</v>
      </c>
      <c r="C49" s="87" t="str">
        <f t="shared" si="38"/>
        <v/>
      </c>
      <c r="D49" s="88" t="str">
        <f t="shared" si="39"/>
        <v/>
      </c>
      <c r="E49" s="87" t="str">
        <f t="shared" si="40"/>
        <v/>
      </c>
      <c r="F49" s="89" t="str">
        <f t="shared" si="41"/>
        <v/>
      </c>
      <c r="G49" s="87" t="str">
        <f t="shared" si="42"/>
        <v/>
      </c>
      <c r="H49" s="88" t="str">
        <f t="shared" si="43"/>
        <v/>
      </c>
      <c r="I49" s="87" t="str">
        <f t="shared" si="44"/>
        <v/>
      </c>
      <c r="J49" s="89" t="str">
        <f t="shared" si="45"/>
        <v/>
      </c>
      <c r="K49" s="87" t="str">
        <f t="shared" si="46"/>
        <v/>
      </c>
      <c r="L49" s="88" t="str">
        <f t="shared" si="47"/>
        <v/>
      </c>
      <c r="M49" s="87" t="str">
        <f t="shared" si="48"/>
        <v/>
      </c>
      <c r="N49" s="89" t="str">
        <f t="shared" si="49"/>
        <v/>
      </c>
      <c r="O49" s="87" t="str">
        <f t="shared" si="50"/>
        <v/>
      </c>
      <c r="P49" s="88" t="str">
        <f t="shared" si="51"/>
        <v/>
      </c>
      <c r="Q49" s="87" t="str">
        <f t="shared" si="52"/>
        <v/>
      </c>
      <c r="R49" s="89" t="str">
        <f t="shared" si="53"/>
        <v/>
      </c>
      <c r="S49" s="87" t="str">
        <f t="shared" si="54"/>
        <v/>
      </c>
      <c r="T49" s="88" t="str">
        <f t="shared" si="55"/>
        <v/>
      </c>
      <c r="U49" s="87" t="str">
        <f t="shared" si="56"/>
        <v/>
      </c>
      <c r="V49" s="89" t="str">
        <f t="shared" si="57"/>
        <v/>
      </c>
      <c r="W49" s="87" t="str">
        <f t="shared" si="58"/>
        <v/>
      </c>
      <c r="X49" s="88" t="str">
        <f t="shared" si="59"/>
        <v/>
      </c>
      <c r="Y49" s="87" t="str">
        <f t="shared" si="60"/>
        <v/>
      </c>
      <c r="Z49" s="89" t="str">
        <f t="shared" si="61"/>
        <v/>
      </c>
      <c r="AA49" s="87" t="str">
        <f t="shared" si="62"/>
        <v/>
      </c>
      <c r="AB49" s="88" t="str">
        <f t="shared" si="63"/>
        <v/>
      </c>
      <c r="AC49" s="87" t="str">
        <f t="shared" si="64"/>
        <v/>
      </c>
      <c r="AD49" s="88" t="str">
        <f t="shared" si="65"/>
        <v/>
      </c>
      <c r="AE49" s="87" t="str">
        <f t="shared" si="66"/>
        <v/>
      </c>
      <c r="AF49" s="89" t="str">
        <f t="shared" si="67"/>
        <v/>
      </c>
      <c r="AG49" s="87" t="str">
        <f t="shared" si="68"/>
        <v/>
      </c>
      <c r="AH49" s="88" t="str">
        <f t="shared" si="69"/>
        <v/>
      </c>
      <c r="AI49" s="87" t="str">
        <f t="shared" si="70"/>
        <v/>
      </c>
      <c r="AJ49" s="89" t="str">
        <f t="shared" si="71"/>
        <v/>
      </c>
      <c r="AK49" s="87" t="str">
        <f t="shared" si="72"/>
        <v/>
      </c>
      <c r="AL49" s="88" t="str">
        <f t="shared" si="73"/>
        <v/>
      </c>
      <c r="AM49" s="87" t="str">
        <f t="shared" si="74"/>
        <v/>
      </c>
      <c r="AN49" s="104" t="str">
        <f t="shared" si="75"/>
        <v/>
      </c>
      <c r="AO49" s="105"/>
      <c r="AP49" s="104"/>
      <c r="AQ49" s="87"/>
      <c r="AR49" s="104"/>
      <c r="AS49" s="87"/>
      <c r="AT49" s="104"/>
      <c r="AU49" s="108"/>
      <c r="AV49" s="187"/>
      <c r="AW49" s="110"/>
      <c r="AX49" s="109"/>
      <c r="AY49" s="110"/>
      <c r="AZ49" s="189"/>
      <c r="BA49" s="110"/>
      <c r="BB49" s="109"/>
      <c r="BC49" s="110"/>
      <c r="BD49" s="109"/>
      <c r="BE49" s="191"/>
      <c r="BF49" s="109"/>
      <c r="BG49" s="110"/>
      <c r="BH49" s="138"/>
      <c r="BI49" s="139"/>
      <c r="BJ49" s="65"/>
      <c r="BK49" s="63"/>
      <c r="BL49" s="64"/>
      <c r="BM49" s="63"/>
      <c r="BN49" s="206"/>
      <c r="BO49" s="89"/>
      <c r="BP49" s="183"/>
      <c r="BQ49" s="89"/>
      <c r="BR49" s="193"/>
      <c r="BS49" s="183"/>
      <c r="BT49" s="185"/>
      <c r="BU49" s="89"/>
      <c r="BV49" s="89"/>
      <c r="BW49" s="63"/>
      <c r="BX49" s="64"/>
      <c r="BY49" s="63"/>
      <c r="BZ49" s="138"/>
      <c r="CA49" s="63"/>
      <c r="CB49" s="167"/>
      <c r="CC49" s="63"/>
      <c r="CD49" s="167"/>
      <c r="CE49" s="63"/>
      <c r="CF49" s="167"/>
      <c r="CG49" s="169"/>
      <c r="CH49" s="64"/>
      <c r="CI49" s="63"/>
      <c r="CJ49" s="64"/>
      <c r="CK49" s="63"/>
      <c r="CL49" s="65"/>
      <c r="CM49" s="63"/>
      <c r="CN49" s="64"/>
      <c r="CO49" s="63"/>
      <c r="CP49" s="138"/>
      <c r="CQ49" s="68"/>
      <c r="CR49" s="69"/>
      <c r="CS49" s="171"/>
      <c r="CT49" s="69"/>
      <c r="CU49" s="68"/>
      <c r="CV49" s="69"/>
      <c r="CW49" s="68"/>
      <c r="CX49" s="69"/>
      <c r="CY49" s="208"/>
      <c r="CZ49" s="70"/>
      <c r="DA49" s="63"/>
      <c r="DB49" s="173"/>
      <c r="DC49" s="63"/>
      <c r="DD49" s="71"/>
      <c r="DE49" s="63"/>
      <c r="DF49" s="71"/>
      <c r="DG49" s="63"/>
      <c r="DH49" s="68"/>
      <c r="DI49" s="175"/>
      <c r="DJ49" s="176"/>
      <c r="DK49" s="175"/>
      <c r="DL49" s="176"/>
      <c r="DM49" s="175"/>
      <c r="DN49" s="176"/>
      <c r="DO49" s="175"/>
      <c r="DP49" s="176"/>
      <c r="DQ49" s="175"/>
      <c r="DR49" s="176"/>
      <c r="DS49" s="175"/>
      <c r="DT49" s="176"/>
      <c r="DU49" s="175"/>
      <c r="DV49" s="176"/>
      <c r="DW49" s="175"/>
      <c r="DX49" s="176"/>
      <c r="DY49" s="175"/>
      <c r="DZ49" s="176"/>
      <c r="EA49" s="175"/>
      <c r="EB49" s="176"/>
      <c r="EC49" s="175"/>
      <c r="ED49" s="176"/>
      <c r="EE49" s="175"/>
      <c r="EF49" s="176"/>
      <c r="EG49" s="69"/>
      <c r="EH49" s="66"/>
      <c r="EI49" s="66"/>
      <c r="EJ49" s="67"/>
      <c r="EK49" s="67"/>
      <c r="EL49" s="67"/>
      <c r="EM49" s="204"/>
      <c r="EN49" s="200"/>
      <c r="EO49" s="198"/>
      <c r="EP49" s="182"/>
      <c r="EQ49" s="182"/>
      <c r="ER49" s="182"/>
      <c r="ES49" s="182"/>
    </row>
    <row r="50" spans="1:149" x14ac:dyDescent="0.2">
      <c r="A50" s="61"/>
      <c r="B50" s="114">
        <f t="shared" si="76"/>
        <v>42</v>
      </c>
      <c r="C50" s="87" t="str">
        <f t="shared" si="38"/>
        <v/>
      </c>
      <c r="D50" s="88" t="str">
        <f t="shared" si="39"/>
        <v/>
      </c>
      <c r="E50" s="87" t="str">
        <f t="shared" si="40"/>
        <v/>
      </c>
      <c r="F50" s="89" t="str">
        <f t="shared" si="41"/>
        <v/>
      </c>
      <c r="G50" s="87" t="str">
        <f t="shared" si="42"/>
        <v/>
      </c>
      <c r="H50" s="88" t="str">
        <f t="shared" si="43"/>
        <v/>
      </c>
      <c r="I50" s="87" t="str">
        <f t="shared" si="44"/>
        <v/>
      </c>
      <c r="J50" s="89" t="str">
        <f t="shared" si="45"/>
        <v/>
      </c>
      <c r="K50" s="87" t="str">
        <f t="shared" si="46"/>
        <v/>
      </c>
      <c r="L50" s="88" t="str">
        <f t="shared" si="47"/>
        <v/>
      </c>
      <c r="M50" s="87" t="str">
        <f t="shared" si="48"/>
        <v/>
      </c>
      <c r="N50" s="89" t="str">
        <f t="shared" si="49"/>
        <v/>
      </c>
      <c r="O50" s="87" t="str">
        <f t="shared" si="50"/>
        <v/>
      </c>
      <c r="P50" s="88" t="str">
        <f t="shared" si="51"/>
        <v/>
      </c>
      <c r="Q50" s="87" t="str">
        <f t="shared" si="52"/>
        <v/>
      </c>
      <c r="R50" s="89" t="str">
        <f t="shared" si="53"/>
        <v/>
      </c>
      <c r="S50" s="87" t="str">
        <f t="shared" si="54"/>
        <v/>
      </c>
      <c r="T50" s="88" t="str">
        <f t="shared" si="55"/>
        <v/>
      </c>
      <c r="U50" s="87" t="str">
        <f t="shared" si="56"/>
        <v/>
      </c>
      <c r="V50" s="89" t="str">
        <f t="shared" si="57"/>
        <v/>
      </c>
      <c r="W50" s="87" t="str">
        <f t="shared" si="58"/>
        <v/>
      </c>
      <c r="X50" s="88" t="str">
        <f t="shared" si="59"/>
        <v/>
      </c>
      <c r="Y50" s="87" t="str">
        <f t="shared" si="60"/>
        <v/>
      </c>
      <c r="Z50" s="89" t="str">
        <f t="shared" si="61"/>
        <v/>
      </c>
      <c r="AA50" s="87" t="str">
        <f t="shared" si="62"/>
        <v/>
      </c>
      <c r="AB50" s="88" t="str">
        <f t="shared" si="63"/>
        <v/>
      </c>
      <c r="AC50" s="87" t="str">
        <f t="shared" si="64"/>
        <v/>
      </c>
      <c r="AD50" s="88" t="str">
        <f t="shared" si="65"/>
        <v/>
      </c>
      <c r="AE50" s="87" t="str">
        <f t="shared" si="66"/>
        <v/>
      </c>
      <c r="AF50" s="89" t="str">
        <f t="shared" si="67"/>
        <v/>
      </c>
      <c r="AG50" s="87" t="str">
        <f t="shared" si="68"/>
        <v/>
      </c>
      <c r="AH50" s="88" t="str">
        <f t="shared" si="69"/>
        <v/>
      </c>
      <c r="AI50" s="87" t="str">
        <f t="shared" si="70"/>
        <v/>
      </c>
      <c r="AJ50" s="89" t="str">
        <f t="shared" si="71"/>
        <v/>
      </c>
      <c r="AK50" s="87" t="str">
        <f t="shared" si="72"/>
        <v/>
      </c>
      <c r="AL50" s="88" t="str">
        <f t="shared" si="73"/>
        <v/>
      </c>
      <c r="AM50" s="87" t="str">
        <f t="shared" si="74"/>
        <v/>
      </c>
      <c r="AN50" s="104" t="str">
        <f t="shared" si="75"/>
        <v/>
      </c>
      <c r="AO50" s="105"/>
      <c r="AP50" s="104"/>
      <c r="AQ50" s="87"/>
      <c r="AR50" s="104"/>
      <c r="AS50" s="87"/>
      <c r="AT50" s="104"/>
      <c r="AU50" s="108"/>
      <c r="AV50" s="187"/>
      <c r="AW50" s="110"/>
      <c r="AX50" s="109"/>
      <c r="AY50" s="110"/>
      <c r="AZ50" s="189"/>
      <c r="BA50" s="110"/>
      <c r="BB50" s="109"/>
      <c r="BC50" s="110"/>
      <c r="BD50" s="109"/>
      <c r="BE50" s="191"/>
      <c r="BF50" s="109"/>
      <c r="BG50" s="110"/>
      <c r="BH50" s="138"/>
      <c r="BI50" s="139"/>
      <c r="BJ50" s="65"/>
      <c r="BK50" s="63"/>
      <c r="BL50" s="64"/>
      <c r="BM50" s="63"/>
      <c r="BN50" s="206"/>
      <c r="BO50" s="89"/>
      <c r="BP50" s="183"/>
      <c r="BQ50" s="89"/>
      <c r="BR50" s="193"/>
      <c r="BS50" s="183"/>
      <c r="BT50" s="185"/>
      <c r="BU50" s="89"/>
      <c r="BV50" s="89"/>
      <c r="BW50" s="63"/>
      <c r="BX50" s="64"/>
      <c r="BY50" s="63"/>
      <c r="BZ50" s="138"/>
      <c r="CA50" s="63"/>
      <c r="CB50" s="167"/>
      <c r="CC50" s="63"/>
      <c r="CD50" s="167"/>
      <c r="CE50" s="63"/>
      <c r="CF50" s="167"/>
      <c r="CG50" s="169"/>
      <c r="CH50" s="64"/>
      <c r="CI50" s="63"/>
      <c r="CJ50" s="64"/>
      <c r="CK50" s="63"/>
      <c r="CL50" s="65"/>
      <c r="CM50" s="63"/>
      <c r="CN50" s="64"/>
      <c r="CO50" s="63"/>
      <c r="CP50" s="138"/>
      <c r="CQ50" s="68"/>
      <c r="CR50" s="69"/>
      <c r="CS50" s="171"/>
      <c r="CT50" s="69"/>
      <c r="CU50" s="68"/>
      <c r="CV50" s="69"/>
      <c r="CW50" s="68"/>
      <c r="CX50" s="69"/>
      <c r="CY50" s="208"/>
      <c r="CZ50" s="70"/>
      <c r="DA50" s="63"/>
      <c r="DB50" s="173"/>
      <c r="DC50" s="63"/>
      <c r="DD50" s="71"/>
      <c r="DE50" s="63"/>
      <c r="DF50" s="71"/>
      <c r="DG50" s="63"/>
      <c r="DH50" s="68"/>
      <c r="DI50" s="175"/>
      <c r="DJ50" s="176"/>
      <c r="DK50" s="175"/>
      <c r="DL50" s="176"/>
      <c r="DM50" s="175"/>
      <c r="DN50" s="176"/>
      <c r="DO50" s="175"/>
      <c r="DP50" s="176"/>
      <c r="DQ50" s="175"/>
      <c r="DR50" s="176"/>
      <c r="DS50" s="175"/>
      <c r="DT50" s="176"/>
      <c r="DU50" s="175"/>
      <c r="DV50" s="176"/>
      <c r="DW50" s="175"/>
      <c r="DX50" s="176"/>
      <c r="DY50" s="175"/>
      <c r="DZ50" s="176"/>
      <c r="EA50" s="175"/>
      <c r="EB50" s="176"/>
      <c r="EC50" s="175"/>
      <c r="ED50" s="176"/>
      <c r="EE50" s="175"/>
      <c r="EF50" s="176"/>
      <c r="EG50" s="69"/>
      <c r="EH50" s="66"/>
      <c r="EI50" s="66"/>
      <c r="EJ50" s="67"/>
      <c r="EK50" s="67"/>
      <c r="EL50" s="67"/>
      <c r="EM50" s="204"/>
      <c r="EN50" s="200"/>
      <c r="EO50" s="198"/>
      <c r="EP50" s="182"/>
      <c r="EQ50" s="182"/>
      <c r="ER50" s="182"/>
      <c r="ES50" s="182"/>
    </row>
    <row r="51" spans="1:149" x14ac:dyDescent="0.2">
      <c r="A51" s="61"/>
      <c r="B51" s="114">
        <f t="shared" si="76"/>
        <v>43</v>
      </c>
      <c r="C51" s="87" t="str">
        <f t="shared" si="38"/>
        <v/>
      </c>
      <c r="D51" s="88" t="str">
        <f t="shared" si="39"/>
        <v/>
      </c>
      <c r="E51" s="87" t="str">
        <f t="shared" si="40"/>
        <v/>
      </c>
      <c r="F51" s="89" t="str">
        <f t="shared" si="41"/>
        <v/>
      </c>
      <c r="G51" s="87" t="str">
        <f t="shared" si="42"/>
        <v/>
      </c>
      <c r="H51" s="88" t="str">
        <f t="shared" si="43"/>
        <v/>
      </c>
      <c r="I51" s="87" t="str">
        <f t="shared" si="44"/>
        <v/>
      </c>
      <c r="J51" s="89" t="str">
        <f t="shared" si="45"/>
        <v/>
      </c>
      <c r="K51" s="87" t="str">
        <f t="shared" si="46"/>
        <v/>
      </c>
      <c r="L51" s="88" t="str">
        <f t="shared" si="47"/>
        <v/>
      </c>
      <c r="M51" s="87" t="str">
        <f t="shared" si="48"/>
        <v/>
      </c>
      <c r="N51" s="89" t="str">
        <f t="shared" si="49"/>
        <v/>
      </c>
      <c r="O51" s="87" t="str">
        <f t="shared" si="50"/>
        <v/>
      </c>
      <c r="P51" s="88" t="str">
        <f t="shared" si="51"/>
        <v/>
      </c>
      <c r="Q51" s="87" t="str">
        <f t="shared" si="52"/>
        <v/>
      </c>
      <c r="R51" s="89" t="str">
        <f t="shared" si="53"/>
        <v/>
      </c>
      <c r="S51" s="87" t="str">
        <f t="shared" si="54"/>
        <v/>
      </c>
      <c r="T51" s="88" t="str">
        <f t="shared" si="55"/>
        <v/>
      </c>
      <c r="U51" s="87" t="str">
        <f t="shared" si="56"/>
        <v/>
      </c>
      <c r="V51" s="89" t="str">
        <f t="shared" si="57"/>
        <v/>
      </c>
      <c r="W51" s="87" t="str">
        <f t="shared" si="58"/>
        <v/>
      </c>
      <c r="X51" s="88" t="str">
        <f t="shared" si="59"/>
        <v/>
      </c>
      <c r="Y51" s="87" t="str">
        <f t="shared" si="60"/>
        <v/>
      </c>
      <c r="Z51" s="89" t="str">
        <f t="shared" si="61"/>
        <v/>
      </c>
      <c r="AA51" s="87" t="str">
        <f t="shared" si="62"/>
        <v/>
      </c>
      <c r="AB51" s="88" t="str">
        <f t="shared" si="63"/>
        <v/>
      </c>
      <c r="AC51" s="87" t="str">
        <f t="shared" si="64"/>
        <v/>
      </c>
      <c r="AD51" s="88" t="str">
        <f t="shared" si="65"/>
        <v/>
      </c>
      <c r="AE51" s="87" t="str">
        <f t="shared" si="66"/>
        <v/>
      </c>
      <c r="AF51" s="89" t="str">
        <f t="shared" si="67"/>
        <v/>
      </c>
      <c r="AG51" s="87" t="str">
        <f t="shared" si="68"/>
        <v/>
      </c>
      <c r="AH51" s="88" t="str">
        <f t="shared" si="69"/>
        <v/>
      </c>
      <c r="AI51" s="87" t="str">
        <f t="shared" si="70"/>
        <v/>
      </c>
      <c r="AJ51" s="89" t="str">
        <f t="shared" si="71"/>
        <v/>
      </c>
      <c r="AK51" s="87" t="str">
        <f t="shared" si="72"/>
        <v/>
      </c>
      <c r="AL51" s="88" t="str">
        <f t="shared" si="73"/>
        <v/>
      </c>
      <c r="AM51" s="87" t="str">
        <f t="shared" si="74"/>
        <v/>
      </c>
      <c r="AN51" s="104" t="str">
        <f t="shared" si="75"/>
        <v/>
      </c>
      <c r="AO51" s="105"/>
      <c r="AP51" s="104"/>
      <c r="AQ51" s="87"/>
      <c r="AR51" s="104"/>
      <c r="AS51" s="87"/>
      <c r="AT51" s="104"/>
      <c r="AU51" s="108"/>
      <c r="AV51" s="187"/>
      <c r="AW51" s="110"/>
      <c r="AX51" s="109"/>
      <c r="AY51" s="110"/>
      <c r="AZ51" s="189"/>
      <c r="BA51" s="110"/>
      <c r="BB51" s="109"/>
      <c r="BC51" s="110"/>
      <c r="BD51" s="109"/>
      <c r="BE51" s="191"/>
      <c r="BF51" s="109"/>
      <c r="BG51" s="110"/>
      <c r="BH51" s="138"/>
      <c r="BI51" s="139"/>
      <c r="BJ51" s="65"/>
      <c r="BK51" s="63"/>
      <c r="BL51" s="64"/>
      <c r="BM51" s="63"/>
      <c r="BN51" s="206"/>
      <c r="BO51" s="89"/>
      <c r="BP51" s="183"/>
      <c r="BQ51" s="89"/>
      <c r="BR51" s="193"/>
      <c r="BS51" s="183"/>
      <c r="BT51" s="185"/>
      <c r="BU51" s="89"/>
      <c r="BV51" s="89"/>
      <c r="BW51" s="63"/>
      <c r="BX51" s="64"/>
      <c r="BY51" s="63"/>
      <c r="BZ51" s="138"/>
      <c r="CA51" s="63"/>
      <c r="CB51" s="167"/>
      <c r="CC51" s="63"/>
      <c r="CD51" s="167"/>
      <c r="CE51" s="63"/>
      <c r="CF51" s="167"/>
      <c r="CG51" s="169"/>
      <c r="CH51" s="64"/>
      <c r="CI51" s="63"/>
      <c r="CJ51" s="64"/>
      <c r="CK51" s="63"/>
      <c r="CL51" s="65"/>
      <c r="CM51" s="63"/>
      <c r="CN51" s="64"/>
      <c r="CO51" s="63"/>
      <c r="CP51" s="138"/>
      <c r="CQ51" s="68"/>
      <c r="CR51" s="69"/>
      <c r="CS51" s="171"/>
      <c r="CT51" s="69"/>
      <c r="CU51" s="68"/>
      <c r="CV51" s="69"/>
      <c r="CW51" s="68"/>
      <c r="CX51" s="69"/>
      <c r="CY51" s="208"/>
      <c r="CZ51" s="70"/>
      <c r="DA51" s="63"/>
      <c r="DB51" s="173"/>
      <c r="DC51" s="63"/>
      <c r="DD51" s="71"/>
      <c r="DE51" s="63"/>
      <c r="DF51" s="71"/>
      <c r="DG51" s="63"/>
      <c r="DH51" s="68"/>
      <c r="DI51" s="175"/>
      <c r="DJ51" s="176"/>
      <c r="DK51" s="175"/>
      <c r="DL51" s="176"/>
      <c r="DM51" s="175"/>
      <c r="DN51" s="176"/>
      <c r="DO51" s="175"/>
      <c r="DP51" s="176"/>
      <c r="DQ51" s="175"/>
      <c r="DR51" s="176"/>
      <c r="DS51" s="175"/>
      <c r="DT51" s="176"/>
      <c r="DU51" s="175"/>
      <c r="DV51" s="176"/>
      <c r="DW51" s="175"/>
      <c r="DX51" s="176"/>
      <c r="DY51" s="175"/>
      <c r="DZ51" s="176"/>
      <c r="EA51" s="175"/>
      <c r="EB51" s="176"/>
      <c r="EC51" s="175"/>
      <c r="ED51" s="176"/>
      <c r="EE51" s="175"/>
      <c r="EF51" s="176"/>
      <c r="EG51" s="69"/>
      <c r="EH51" s="66"/>
      <c r="EI51" s="66"/>
      <c r="EJ51" s="67"/>
      <c r="EK51" s="67"/>
      <c r="EL51" s="67"/>
      <c r="EM51" s="204"/>
      <c r="EN51" s="200"/>
      <c r="EO51" s="198"/>
      <c r="EP51" s="182"/>
      <c r="EQ51" s="182"/>
      <c r="ER51" s="182"/>
      <c r="ES51" s="182"/>
    </row>
    <row r="52" spans="1:149" x14ac:dyDescent="0.2">
      <c r="A52" s="61"/>
      <c r="B52" s="114">
        <f t="shared" si="76"/>
        <v>44</v>
      </c>
      <c r="C52" s="87" t="str">
        <f t="shared" si="38"/>
        <v/>
      </c>
      <c r="D52" s="88" t="str">
        <f t="shared" si="39"/>
        <v/>
      </c>
      <c r="E52" s="87" t="str">
        <f t="shared" si="40"/>
        <v/>
      </c>
      <c r="F52" s="89" t="str">
        <f t="shared" si="41"/>
        <v/>
      </c>
      <c r="G52" s="87" t="str">
        <f t="shared" si="42"/>
        <v/>
      </c>
      <c r="H52" s="88" t="str">
        <f t="shared" si="43"/>
        <v/>
      </c>
      <c r="I52" s="87" t="str">
        <f t="shared" si="44"/>
        <v/>
      </c>
      <c r="J52" s="89" t="str">
        <f t="shared" si="45"/>
        <v/>
      </c>
      <c r="K52" s="87" t="str">
        <f t="shared" si="46"/>
        <v/>
      </c>
      <c r="L52" s="88" t="str">
        <f t="shared" si="47"/>
        <v/>
      </c>
      <c r="M52" s="87" t="str">
        <f t="shared" si="48"/>
        <v/>
      </c>
      <c r="N52" s="89" t="str">
        <f t="shared" si="49"/>
        <v/>
      </c>
      <c r="O52" s="87" t="str">
        <f t="shared" si="50"/>
        <v/>
      </c>
      <c r="P52" s="88" t="str">
        <f t="shared" si="51"/>
        <v/>
      </c>
      <c r="Q52" s="87" t="str">
        <f t="shared" si="52"/>
        <v/>
      </c>
      <c r="R52" s="89" t="str">
        <f t="shared" si="53"/>
        <v/>
      </c>
      <c r="S52" s="87" t="str">
        <f t="shared" si="54"/>
        <v/>
      </c>
      <c r="T52" s="88" t="str">
        <f t="shared" si="55"/>
        <v/>
      </c>
      <c r="U52" s="87" t="str">
        <f t="shared" si="56"/>
        <v/>
      </c>
      <c r="V52" s="89" t="str">
        <f t="shared" si="57"/>
        <v/>
      </c>
      <c r="W52" s="87" t="str">
        <f t="shared" si="58"/>
        <v/>
      </c>
      <c r="X52" s="88" t="str">
        <f t="shared" si="59"/>
        <v/>
      </c>
      <c r="Y52" s="87" t="str">
        <f t="shared" si="60"/>
        <v/>
      </c>
      <c r="Z52" s="89" t="str">
        <f t="shared" si="61"/>
        <v/>
      </c>
      <c r="AA52" s="87" t="str">
        <f t="shared" si="62"/>
        <v/>
      </c>
      <c r="AB52" s="88" t="str">
        <f t="shared" si="63"/>
        <v/>
      </c>
      <c r="AC52" s="87" t="str">
        <f t="shared" si="64"/>
        <v/>
      </c>
      <c r="AD52" s="88" t="str">
        <f t="shared" si="65"/>
        <v/>
      </c>
      <c r="AE52" s="87" t="str">
        <f t="shared" si="66"/>
        <v/>
      </c>
      <c r="AF52" s="89" t="str">
        <f t="shared" si="67"/>
        <v/>
      </c>
      <c r="AG52" s="87" t="str">
        <f t="shared" si="68"/>
        <v/>
      </c>
      <c r="AH52" s="88" t="str">
        <f t="shared" si="69"/>
        <v/>
      </c>
      <c r="AI52" s="87" t="str">
        <f t="shared" si="70"/>
        <v/>
      </c>
      <c r="AJ52" s="89" t="str">
        <f t="shared" si="71"/>
        <v/>
      </c>
      <c r="AK52" s="87" t="str">
        <f t="shared" si="72"/>
        <v/>
      </c>
      <c r="AL52" s="88" t="str">
        <f t="shared" si="73"/>
        <v/>
      </c>
      <c r="AM52" s="87" t="str">
        <f t="shared" si="74"/>
        <v/>
      </c>
      <c r="AN52" s="104" t="str">
        <f t="shared" si="75"/>
        <v/>
      </c>
      <c r="AO52" s="105"/>
      <c r="AP52" s="104"/>
      <c r="AQ52" s="87"/>
      <c r="AR52" s="104"/>
      <c r="AS52" s="87"/>
      <c r="AT52" s="104"/>
      <c r="AU52" s="108"/>
      <c r="AV52" s="187"/>
      <c r="AW52" s="110"/>
      <c r="AX52" s="109"/>
      <c r="AY52" s="110"/>
      <c r="AZ52" s="189"/>
      <c r="BA52" s="110"/>
      <c r="BB52" s="109"/>
      <c r="BC52" s="110"/>
      <c r="BD52" s="109"/>
      <c r="BE52" s="191"/>
      <c r="BF52" s="109"/>
      <c r="BG52" s="110"/>
      <c r="BH52" s="138"/>
      <c r="BI52" s="139"/>
      <c r="BJ52" s="65"/>
      <c r="BK52" s="63"/>
      <c r="BL52" s="64"/>
      <c r="BM52" s="63"/>
      <c r="BN52" s="206"/>
      <c r="BO52" s="89"/>
      <c r="BP52" s="183"/>
      <c r="BQ52" s="89"/>
      <c r="BR52" s="193"/>
      <c r="BS52" s="183"/>
      <c r="BT52" s="185"/>
      <c r="BU52" s="89"/>
      <c r="BV52" s="89"/>
      <c r="BW52" s="63"/>
      <c r="BX52" s="64"/>
      <c r="BY52" s="63"/>
      <c r="BZ52" s="138"/>
      <c r="CA52" s="63"/>
      <c r="CB52" s="167"/>
      <c r="CC52" s="63"/>
      <c r="CD52" s="167"/>
      <c r="CE52" s="63"/>
      <c r="CF52" s="167"/>
      <c r="CG52" s="169"/>
      <c r="CH52" s="64"/>
      <c r="CI52" s="63"/>
      <c r="CJ52" s="64"/>
      <c r="CK52" s="63"/>
      <c r="CL52" s="65"/>
      <c r="CM52" s="63"/>
      <c r="CN52" s="64"/>
      <c r="CO52" s="63"/>
      <c r="CP52" s="138"/>
      <c r="CQ52" s="68"/>
      <c r="CR52" s="69"/>
      <c r="CS52" s="171"/>
      <c r="CT52" s="69"/>
      <c r="CU52" s="68"/>
      <c r="CV52" s="69"/>
      <c r="CW52" s="68"/>
      <c r="CX52" s="69"/>
      <c r="CY52" s="208"/>
      <c r="CZ52" s="70"/>
      <c r="DA52" s="63"/>
      <c r="DB52" s="173"/>
      <c r="DC52" s="63"/>
      <c r="DD52" s="71"/>
      <c r="DE52" s="63"/>
      <c r="DF52" s="71"/>
      <c r="DG52" s="63"/>
      <c r="DH52" s="68"/>
      <c r="DI52" s="175"/>
      <c r="DJ52" s="176"/>
      <c r="DK52" s="175"/>
      <c r="DL52" s="176"/>
      <c r="DM52" s="175"/>
      <c r="DN52" s="176"/>
      <c r="DO52" s="175"/>
      <c r="DP52" s="176"/>
      <c r="DQ52" s="175"/>
      <c r="DR52" s="176"/>
      <c r="DS52" s="175"/>
      <c r="DT52" s="176"/>
      <c r="DU52" s="175"/>
      <c r="DV52" s="176"/>
      <c r="DW52" s="175"/>
      <c r="DX52" s="176"/>
      <c r="DY52" s="175"/>
      <c r="DZ52" s="176"/>
      <c r="EA52" s="175"/>
      <c r="EB52" s="176"/>
      <c r="EC52" s="175"/>
      <c r="ED52" s="176"/>
      <c r="EE52" s="175"/>
      <c r="EF52" s="176"/>
      <c r="EG52" s="69"/>
      <c r="EH52" s="66"/>
      <c r="EI52" s="66"/>
      <c r="EJ52" s="67"/>
      <c r="EK52" s="67"/>
      <c r="EL52" s="67"/>
      <c r="EM52" s="204"/>
      <c r="EN52" s="200"/>
      <c r="EO52" s="198"/>
      <c r="EP52" s="182"/>
      <c r="EQ52" s="182"/>
      <c r="ER52" s="182"/>
      <c r="ES52" s="182"/>
    </row>
    <row r="53" spans="1:149" x14ac:dyDescent="0.2">
      <c r="A53" s="61"/>
      <c r="B53" s="114">
        <f>+B52+1</f>
        <v>45</v>
      </c>
      <c r="C53" s="87" t="str">
        <f t="shared" si="38"/>
        <v/>
      </c>
      <c r="D53" s="88" t="str">
        <f t="shared" si="39"/>
        <v/>
      </c>
      <c r="E53" s="87" t="str">
        <f t="shared" si="40"/>
        <v/>
      </c>
      <c r="F53" s="89" t="str">
        <f t="shared" si="41"/>
        <v/>
      </c>
      <c r="G53" s="87" t="str">
        <f t="shared" si="42"/>
        <v/>
      </c>
      <c r="H53" s="88" t="str">
        <f t="shared" si="43"/>
        <v/>
      </c>
      <c r="I53" s="87" t="str">
        <f t="shared" si="44"/>
        <v/>
      </c>
      <c r="J53" s="89" t="str">
        <f t="shared" si="45"/>
        <v/>
      </c>
      <c r="K53" s="87" t="str">
        <f t="shared" si="46"/>
        <v/>
      </c>
      <c r="L53" s="88" t="str">
        <f t="shared" si="47"/>
        <v/>
      </c>
      <c r="M53" s="87" t="str">
        <f t="shared" si="48"/>
        <v/>
      </c>
      <c r="N53" s="89" t="str">
        <f t="shared" si="49"/>
        <v/>
      </c>
      <c r="O53" s="87" t="str">
        <f t="shared" si="50"/>
        <v/>
      </c>
      <c r="P53" s="88" t="str">
        <f t="shared" si="51"/>
        <v/>
      </c>
      <c r="Q53" s="87" t="str">
        <f t="shared" si="52"/>
        <v/>
      </c>
      <c r="R53" s="89" t="str">
        <f t="shared" si="53"/>
        <v/>
      </c>
      <c r="S53" s="87" t="str">
        <f t="shared" si="54"/>
        <v/>
      </c>
      <c r="T53" s="88" t="str">
        <f t="shared" si="55"/>
        <v/>
      </c>
      <c r="U53" s="87" t="str">
        <f t="shared" si="56"/>
        <v/>
      </c>
      <c r="V53" s="89" t="str">
        <f t="shared" si="57"/>
        <v/>
      </c>
      <c r="W53" s="87" t="str">
        <f t="shared" si="58"/>
        <v/>
      </c>
      <c r="X53" s="88" t="str">
        <f t="shared" si="59"/>
        <v/>
      </c>
      <c r="Y53" s="87" t="str">
        <f t="shared" si="60"/>
        <v/>
      </c>
      <c r="Z53" s="89" t="str">
        <f t="shared" si="61"/>
        <v/>
      </c>
      <c r="AA53" s="87" t="str">
        <f t="shared" si="62"/>
        <v/>
      </c>
      <c r="AB53" s="88" t="str">
        <f t="shared" si="63"/>
        <v/>
      </c>
      <c r="AC53" s="87" t="str">
        <f t="shared" si="64"/>
        <v/>
      </c>
      <c r="AD53" s="88" t="str">
        <f t="shared" si="65"/>
        <v/>
      </c>
      <c r="AE53" s="87" t="str">
        <f t="shared" si="66"/>
        <v/>
      </c>
      <c r="AF53" s="89" t="str">
        <f t="shared" si="67"/>
        <v/>
      </c>
      <c r="AG53" s="87" t="str">
        <f t="shared" si="68"/>
        <v/>
      </c>
      <c r="AH53" s="88" t="str">
        <f t="shared" si="69"/>
        <v/>
      </c>
      <c r="AI53" s="87" t="str">
        <f t="shared" si="70"/>
        <v/>
      </c>
      <c r="AJ53" s="89" t="str">
        <f t="shared" si="71"/>
        <v/>
      </c>
      <c r="AK53" s="87" t="str">
        <f t="shared" si="72"/>
        <v/>
      </c>
      <c r="AL53" s="88" t="str">
        <f t="shared" si="73"/>
        <v/>
      </c>
      <c r="AM53" s="87" t="str">
        <f t="shared" si="74"/>
        <v/>
      </c>
      <c r="AN53" s="104" t="str">
        <f t="shared" si="75"/>
        <v/>
      </c>
      <c r="AO53" s="105"/>
      <c r="AP53" s="104"/>
      <c r="AQ53" s="87"/>
      <c r="AR53" s="104"/>
      <c r="AS53" s="87"/>
      <c r="AT53" s="104"/>
      <c r="AU53" s="108"/>
      <c r="AV53" s="187"/>
      <c r="AW53" s="110"/>
      <c r="AX53" s="109"/>
      <c r="AY53" s="110"/>
      <c r="AZ53" s="189"/>
      <c r="BA53" s="110"/>
      <c r="BB53" s="109"/>
      <c r="BC53" s="110"/>
      <c r="BD53" s="109"/>
      <c r="BE53" s="191"/>
      <c r="BF53" s="109"/>
      <c r="BG53" s="110"/>
      <c r="BH53" s="138"/>
      <c r="BI53" s="139"/>
      <c r="BJ53" s="65"/>
      <c r="BK53" s="63"/>
      <c r="BL53" s="64"/>
      <c r="BM53" s="63"/>
      <c r="BN53" s="206"/>
      <c r="BO53" s="89"/>
      <c r="BP53" s="183"/>
      <c r="BQ53" s="89"/>
      <c r="BR53" s="193"/>
      <c r="BS53" s="183"/>
      <c r="BT53" s="185"/>
      <c r="BU53" s="89"/>
      <c r="BV53" s="89"/>
      <c r="BW53" s="63"/>
      <c r="BX53" s="64"/>
      <c r="BY53" s="63"/>
      <c r="BZ53" s="138"/>
      <c r="CA53" s="63"/>
      <c r="CB53" s="167"/>
      <c r="CC53" s="63"/>
      <c r="CD53" s="167"/>
      <c r="CE53" s="63"/>
      <c r="CF53" s="167"/>
      <c r="CG53" s="169"/>
      <c r="CH53" s="64"/>
      <c r="CI53" s="63"/>
      <c r="CJ53" s="64"/>
      <c r="CK53" s="63"/>
      <c r="CL53" s="65"/>
      <c r="CM53" s="63"/>
      <c r="CN53" s="64"/>
      <c r="CO53" s="63"/>
      <c r="CP53" s="138"/>
      <c r="CQ53" s="68"/>
      <c r="CR53" s="69"/>
      <c r="CS53" s="171"/>
      <c r="CT53" s="69"/>
      <c r="CU53" s="68"/>
      <c r="CV53" s="69"/>
      <c r="CW53" s="68"/>
      <c r="CX53" s="69"/>
      <c r="CY53" s="208"/>
      <c r="CZ53" s="70"/>
      <c r="DA53" s="63"/>
      <c r="DB53" s="173"/>
      <c r="DC53" s="63"/>
      <c r="DD53" s="71"/>
      <c r="DE53" s="63"/>
      <c r="DF53" s="71"/>
      <c r="DG53" s="63"/>
      <c r="DH53" s="68"/>
      <c r="DI53" s="175"/>
      <c r="DJ53" s="176"/>
      <c r="DK53" s="175"/>
      <c r="DL53" s="176"/>
      <c r="DM53" s="175"/>
      <c r="DN53" s="176"/>
      <c r="DO53" s="175"/>
      <c r="DP53" s="176"/>
      <c r="DQ53" s="175"/>
      <c r="DR53" s="176"/>
      <c r="DS53" s="175"/>
      <c r="DT53" s="176"/>
      <c r="DU53" s="175"/>
      <c r="DV53" s="176"/>
      <c r="DW53" s="175"/>
      <c r="DX53" s="176"/>
      <c r="DY53" s="175"/>
      <c r="DZ53" s="176"/>
      <c r="EA53" s="175"/>
      <c r="EB53" s="176"/>
      <c r="EC53" s="175"/>
      <c r="ED53" s="176"/>
      <c r="EE53" s="175"/>
      <c r="EF53" s="176"/>
      <c r="EG53" s="69"/>
      <c r="EH53" s="66"/>
      <c r="EI53" s="66"/>
      <c r="EJ53" s="67"/>
      <c r="EK53" s="67"/>
      <c r="EL53" s="67"/>
      <c r="EM53" s="204"/>
      <c r="EN53" s="200"/>
      <c r="EO53" s="198"/>
      <c r="EP53" s="182"/>
      <c r="EQ53" s="182"/>
      <c r="ER53" s="182"/>
      <c r="ES53" s="182"/>
    </row>
    <row r="54" spans="1:149" x14ac:dyDescent="0.2">
      <c r="A54" s="61"/>
      <c r="B54" s="114">
        <f t="shared" si="76"/>
        <v>46</v>
      </c>
      <c r="C54" s="87" t="str">
        <f t="shared" si="38"/>
        <v/>
      </c>
      <c r="D54" s="88" t="str">
        <f t="shared" si="39"/>
        <v/>
      </c>
      <c r="E54" s="87" t="str">
        <f t="shared" si="40"/>
        <v/>
      </c>
      <c r="F54" s="89" t="str">
        <f t="shared" si="41"/>
        <v/>
      </c>
      <c r="G54" s="87" t="str">
        <f t="shared" si="42"/>
        <v/>
      </c>
      <c r="H54" s="88" t="str">
        <f t="shared" si="43"/>
        <v/>
      </c>
      <c r="I54" s="87" t="str">
        <f t="shared" si="44"/>
        <v/>
      </c>
      <c r="J54" s="89" t="str">
        <f t="shared" si="45"/>
        <v/>
      </c>
      <c r="K54" s="87" t="str">
        <f t="shared" si="46"/>
        <v/>
      </c>
      <c r="L54" s="88" t="str">
        <f t="shared" si="47"/>
        <v/>
      </c>
      <c r="M54" s="87" t="str">
        <f t="shared" si="48"/>
        <v/>
      </c>
      <c r="N54" s="89" t="str">
        <f t="shared" si="49"/>
        <v/>
      </c>
      <c r="O54" s="87" t="str">
        <f t="shared" si="50"/>
        <v/>
      </c>
      <c r="P54" s="88" t="str">
        <f t="shared" si="51"/>
        <v/>
      </c>
      <c r="Q54" s="87" t="str">
        <f t="shared" si="52"/>
        <v/>
      </c>
      <c r="R54" s="89" t="str">
        <f t="shared" si="53"/>
        <v/>
      </c>
      <c r="S54" s="87" t="str">
        <f t="shared" si="54"/>
        <v/>
      </c>
      <c r="T54" s="88" t="str">
        <f t="shared" si="55"/>
        <v/>
      </c>
      <c r="U54" s="87" t="str">
        <f t="shared" si="56"/>
        <v/>
      </c>
      <c r="V54" s="89" t="str">
        <f t="shared" si="57"/>
        <v/>
      </c>
      <c r="W54" s="87" t="str">
        <f t="shared" si="58"/>
        <v/>
      </c>
      <c r="X54" s="88" t="str">
        <f t="shared" si="59"/>
        <v/>
      </c>
      <c r="Y54" s="87" t="str">
        <f t="shared" si="60"/>
        <v/>
      </c>
      <c r="Z54" s="89" t="str">
        <f t="shared" si="61"/>
        <v/>
      </c>
      <c r="AA54" s="87" t="str">
        <f t="shared" si="62"/>
        <v/>
      </c>
      <c r="AB54" s="88" t="str">
        <f t="shared" si="63"/>
        <v/>
      </c>
      <c r="AC54" s="87" t="str">
        <f t="shared" si="64"/>
        <v/>
      </c>
      <c r="AD54" s="88" t="str">
        <f t="shared" si="65"/>
        <v/>
      </c>
      <c r="AE54" s="87" t="str">
        <f t="shared" si="66"/>
        <v/>
      </c>
      <c r="AF54" s="89" t="str">
        <f t="shared" si="67"/>
        <v/>
      </c>
      <c r="AG54" s="87" t="str">
        <f t="shared" si="68"/>
        <v/>
      </c>
      <c r="AH54" s="88" t="str">
        <f t="shared" si="69"/>
        <v/>
      </c>
      <c r="AI54" s="87" t="str">
        <f t="shared" si="70"/>
        <v/>
      </c>
      <c r="AJ54" s="89" t="str">
        <f t="shared" si="71"/>
        <v/>
      </c>
      <c r="AK54" s="87" t="str">
        <f t="shared" si="72"/>
        <v/>
      </c>
      <c r="AL54" s="88" t="str">
        <f t="shared" si="73"/>
        <v/>
      </c>
      <c r="AM54" s="87" t="str">
        <f t="shared" si="74"/>
        <v/>
      </c>
      <c r="AN54" s="104" t="str">
        <f t="shared" si="75"/>
        <v/>
      </c>
      <c r="AO54" s="105"/>
      <c r="AP54" s="104"/>
      <c r="AQ54" s="87"/>
      <c r="AR54" s="104"/>
      <c r="AS54" s="87"/>
      <c r="AT54" s="104"/>
      <c r="AU54" s="108"/>
      <c r="AV54" s="187"/>
      <c r="AW54" s="110"/>
      <c r="AX54" s="109"/>
      <c r="AY54" s="110"/>
      <c r="AZ54" s="189"/>
      <c r="BA54" s="110"/>
      <c r="BB54" s="109"/>
      <c r="BC54" s="110"/>
      <c r="BD54" s="109"/>
      <c r="BE54" s="191"/>
      <c r="BF54" s="109"/>
      <c r="BG54" s="110"/>
      <c r="BH54" s="138"/>
      <c r="BI54" s="139"/>
      <c r="BJ54" s="65"/>
      <c r="BK54" s="63"/>
      <c r="BL54" s="64"/>
      <c r="BM54" s="63"/>
      <c r="BN54" s="206"/>
      <c r="BO54" s="89"/>
      <c r="BP54" s="183"/>
      <c r="BQ54" s="89"/>
      <c r="BR54" s="193"/>
      <c r="BS54" s="183"/>
      <c r="BT54" s="185"/>
      <c r="BU54" s="89"/>
      <c r="BV54" s="89"/>
      <c r="BW54" s="63"/>
      <c r="BX54" s="64"/>
      <c r="BY54" s="63"/>
      <c r="BZ54" s="138"/>
      <c r="CA54" s="63"/>
      <c r="CB54" s="167"/>
      <c r="CC54" s="63"/>
      <c r="CD54" s="167"/>
      <c r="CE54" s="63"/>
      <c r="CF54" s="167"/>
      <c r="CG54" s="169"/>
      <c r="CH54" s="64"/>
      <c r="CI54" s="63"/>
      <c r="CJ54" s="64"/>
      <c r="CK54" s="63"/>
      <c r="CL54" s="65"/>
      <c r="CM54" s="63"/>
      <c r="CN54" s="64"/>
      <c r="CO54" s="63"/>
      <c r="CP54" s="138"/>
      <c r="CQ54" s="68"/>
      <c r="CR54" s="69"/>
      <c r="CS54" s="171"/>
      <c r="CT54" s="69"/>
      <c r="CU54" s="68"/>
      <c r="CV54" s="69"/>
      <c r="CW54" s="68"/>
      <c r="CX54" s="69"/>
      <c r="CY54" s="208"/>
      <c r="CZ54" s="70"/>
      <c r="DA54" s="63"/>
      <c r="DB54" s="173"/>
      <c r="DC54" s="63"/>
      <c r="DD54" s="71"/>
      <c r="DE54" s="63"/>
      <c r="DF54" s="71"/>
      <c r="DG54" s="63"/>
      <c r="DH54" s="68"/>
      <c r="DI54" s="175"/>
      <c r="DJ54" s="176"/>
      <c r="DK54" s="175"/>
      <c r="DL54" s="176"/>
      <c r="DM54" s="175"/>
      <c r="DN54" s="176"/>
      <c r="DO54" s="175"/>
      <c r="DP54" s="176"/>
      <c r="DQ54" s="175"/>
      <c r="DR54" s="176"/>
      <c r="DS54" s="175"/>
      <c r="DT54" s="176"/>
      <c r="DU54" s="175"/>
      <c r="DV54" s="176"/>
      <c r="DW54" s="175"/>
      <c r="DX54" s="176"/>
      <c r="DY54" s="175"/>
      <c r="DZ54" s="176"/>
      <c r="EA54" s="175"/>
      <c r="EB54" s="176"/>
      <c r="EC54" s="175"/>
      <c r="ED54" s="176"/>
      <c r="EE54" s="175"/>
      <c r="EF54" s="176"/>
      <c r="EG54" s="69"/>
      <c r="EH54" s="66"/>
      <c r="EI54" s="66"/>
      <c r="EJ54" s="67"/>
      <c r="EK54" s="67"/>
      <c r="EL54" s="67"/>
      <c r="EM54" s="204"/>
      <c r="EN54" s="200"/>
      <c r="EO54" s="198"/>
      <c r="EP54" s="182"/>
      <c r="EQ54" s="182"/>
      <c r="ER54" s="182"/>
      <c r="ES54" s="182"/>
    </row>
    <row r="55" spans="1:149" x14ac:dyDescent="0.2">
      <c r="A55" s="61"/>
      <c r="B55" s="114">
        <f t="shared" si="76"/>
        <v>47</v>
      </c>
      <c r="C55" s="87" t="str">
        <f t="shared" si="38"/>
        <v/>
      </c>
      <c r="D55" s="88" t="str">
        <f t="shared" si="39"/>
        <v/>
      </c>
      <c r="E55" s="87" t="str">
        <f t="shared" si="40"/>
        <v/>
      </c>
      <c r="F55" s="89" t="str">
        <f t="shared" si="41"/>
        <v/>
      </c>
      <c r="G55" s="87" t="str">
        <f t="shared" si="42"/>
        <v/>
      </c>
      <c r="H55" s="88" t="str">
        <f t="shared" si="43"/>
        <v/>
      </c>
      <c r="I55" s="87" t="str">
        <f t="shared" si="44"/>
        <v/>
      </c>
      <c r="J55" s="89" t="str">
        <f t="shared" si="45"/>
        <v/>
      </c>
      <c r="K55" s="87" t="str">
        <f t="shared" si="46"/>
        <v/>
      </c>
      <c r="L55" s="88" t="str">
        <f t="shared" si="47"/>
        <v/>
      </c>
      <c r="M55" s="87" t="str">
        <f t="shared" si="48"/>
        <v/>
      </c>
      <c r="N55" s="89" t="str">
        <f t="shared" si="49"/>
        <v/>
      </c>
      <c r="O55" s="87" t="str">
        <f t="shared" si="50"/>
        <v/>
      </c>
      <c r="P55" s="88" t="str">
        <f t="shared" si="51"/>
        <v/>
      </c>
      <c r="Q55" s="87" t="str">
        <f t="shared" si="52"/>
        <v/>
      </c>
      <c r="R55" s="89" t="str">
        <f t="shared" si="53"/>
        <v/>
      </c>
      <c r="S55" s="87" t="str">
        <f t="shared" si="54"/>
        <v/>
      </c>
      <c r="T55" s="88" t="str">
        <f t="shared" si="55"/>
        <v/>
      </c>
      <c r="U55" s="87" t="str">
        <f t="shared" si="56"/>
        <v/>
      </c>
      <c r="V55" s="89" t="str">
        <f t="shared" si="57"/>
        <v/>
      </c>
      <c r="W55" s="87" t="str">
        <f t="shared" si="58"/>
        <v/>
      </c>
      <c r="X55" s="88" t="str">
        <f t="shared" si="59"/>
        <v/>
      </c>
      <c r="Y55" s="87" t="str">
        <f t="shared" si="60"/>
        <v/>
      </c>
      <c r="Z55" s="89" t="str">
        <f t="shared" si="61"/>
        <v/>
      </c>
      <c r="AA55" s="87" t="str">
        <f t="shared" si="62"/>
        <v/>
      </c>
      <c r="AB55" s="88" t="str">
        <f t="shared" si="63"/>
        <v/>
      </c>
      <c r="AC55" s="87" t="str">
        <f t="shared" si="64"/>
        <v/>
      </c>
      <c r="AD55" s="88" t="str">
        <f t="shared" si="65"/>
        <v/>
      </c>
      <c r="AE55" s="87" t="str">
        <f t="shared" si="66"/>
        <v/>
      </c>
      <c r="AF55" s="89" t="str">
        <f t="shared" si="67"/>
        <v/>
      </c>
      <c r="AG55" s="87" t="str">
        <f t="shared" si="68"/>
        <v/>
      </c>
      <c r="AH55" s="88" t="str">
        <f t="shared" si="69"/>
        <v/>
      </c>
      <c r="AI55" s="87" t="str">
        <f t="shared" si="70"/>
        <v/>
      </c>
      <c r="AJ55" s="89" t="str">
        <f t="shared" si="71"/>
        <v/>
      </c>
      <c r="AK55" s="87" t="str">
        <f t="shared" si="72"/>
        <v/>
      </c>
      <c r="AL55" s="88" t="str">
        <f t="shared" si="73"/>
        <v/>
      </c>
      <c r="AM55" s="87" t="str">
        <f t="shared" si="74"/>
        <v/>
      </c>
      <c r="AN55" s="104" t="str">
        <f t="shared" si="75"/>
        <v/>
      </c>
      <c r="AO55" s="105"/>
      <c r="AP55" s="104"/>
      <c r="AQ55" s="87"/>
      <c r="AR55" s="104"/>
      <c r="AS55" s="87"/>
      <c r="AT55" s="104"/>
      <c r="AU55" s="108"/>
      <c r="AV55" s="187"/>
      <c r="AW55" s="110"/>
      <c r="AX55" s="109"/>
      <c r="AY55" s="110"/>
      <c r="AZ55" s="189"/>
      <c r="BA55" s="110"/>
      <c r="BB55" s="109"/>
      <c r="BC55" s="110"/>
      <c r="BD55" s="109"/>
      <c r="BE55" s="191"/>
      <c r="BF55" s="109"/>
      <c r="BG55" s="110"/>
      <c r="BH55" s="138"/>
      <c r="BI55" s="139"/>
      <c r="BJ55" s="65"/>
      <c r="BK55" s="63"/>
      <c r="BL55" s="64"/>
      <c r="BM55" s="63"/>
      <c r="BN55" s="206"/>
      <c r="BO55" s="89"/>
      <c r="BP55" s="183"/>
      <c r="BQ55" s="89"/>
      <c r="BR55" s="193"/>
      <c r="BS55" s="183"/>
      <c r="BT55" s="185"/>
      <c r="BU55" s="89"/>
      <c r="BV55" s="89"/>
      <c r="BW55" s="63"/>
      <c r="BX55" s="64"/>
      <c r="BY55" s="63"/>
      <c r="BZ55" s="138"/>
      <c r="CA55" s="63"/>
      <c r="CB55" s="167"/>
      <c r="CC55" s="63"/>
      <c r="CD55" s="167"/>
      <c r="CE55" s="63"/>
      <c r="CF55" s="167"/>
      <c r="CG55" s="169"/>
      <c r="CH55" s="64"/>
      <c r="CI55" s="63"/>
      <c r="CJ55" s="64"/>
      <c r="CK55" s="63"/>
      <c r="CL55" s="65"/>
      <c r="CM55" s="63"/>
      <c r="CN55" s="64"/>
      <c r="CO55" s="63"/>
      <c r="CP55" s="138"/>
      <c r="CQ55" s="68"/>
      <c r="CR55" s="69"/>
      <c r="CS55" s="171"/>
      <c r="CT55" s="69"/>
      <c r="CU55" s="68"/>
      <c r="CV55" s="69"/>
      <c r="CW55" s="68"/>
      <c r="CX55" s="69"/>
      <c r="CY55" s="208"/>
      <c r="CZ55" s="70"/>
      <c r="DA55" s="63"/>
      <c r="DB55" s="173"/>
      <c r="DC55" s="63"/>
      <c r="DD55" s="71"/>
      <c r="DE55" s="63"/>
      <c r="DF55" s="71"/>
      <c r="DG55" s="63"/>
      <c r="DH55" s="68"/>
      <c r="DI55" s="175"/>
      <c r="DJ55" s="176"/>
      <c r="DK55" s="175"/>
      <c r="DL55" s="176"/>
      <c r="DM55" s="175"/>
      <c r="DN55" s="176"/>
      <c r="DO55" s="175"/>
      <c r="DP55" s="176"/>
      <c r="DQ55" s="175"/>
      <c r="DR55" s="176"/>
      <c r="DS55" s="175"/>
      <c r="DT55" s="176"/>
      <c r="DU55" s="175"/>
      <c r="DV55" s="176"/>
      <c r="DW55" s="175"/>
      <c r="DX55" s="176"/>
      <c r="DY55" s="175"/>
      <c r="DZ55" s="176"/>
      <c r="EA55" s="175"/>
      <c r="EB55" s="176"/>
      <c r="EC55" s="175"/>
      <c r="ED55" s="176"/>
      <c r="EE55" s="175"/>
      <c r="EF55" s="176"/>
      <c r="EG55" s="69"/>
      <c r="EH55" s="66"/>
      <c r="EI55" s="66"/>
      <c r="EJ55" s="67"/>
      <c r="EK55" s="67"/>
      <c r="EL55" s="67"/>
      <c r="EM55" s="204"/>
      <c r="EN55" s="200"/>
      <c r="EO55" s="198"/>
      <c r="EP55" s="182"/>
      <c r="EQ55" s="182"/>
      <c r="ER55" s="182"/>
      <c r="ES55" s="182"/>
    </row>
    <row r="56" spans="1:149" x14ac:dyDescent="0.2">
      <c r="A56" s="61"/>
      <c r="B56" s="114">
        <v>48</v>
      </c>
      <c r="C56" s="87" t="str">
        <f t="shared" si="38"/>
        <v/>
      </c>
      <c r="D56" s="88" t="str">
        <f t="shared" si="39"/>
        <v/>
      </c>
      <c r="E56" s="87" t="str">
        <f t="shared" si="40"/>
        <v/>
      </c>
      <c r="F56" s="89" t="str">
        <f t="shared" si="41"/>
        <v/>
      </c>
      <c r="G56" s="87" t="str">
        <f t="shared" si="42"/>
        <v/>
      </c>
      <c r="H56" s="88" t="str">
        <f t="shared" si="43"/>
        <v/>
      </c>
      <c r="I56" s="87" t="str">
        <f t="shared" si="44"/>
        <v/>
      </c>
      <c r="J56" s="89" t="str">
        <f t="shared" si="45"/>
        <v/>
      </c>
      <c r="K56" s="87" t="str">
        <f t="shared" si="46"/>
        <v/>
      </c>
      <c r="L56" s="88" t="str">
        <f t="shared" si="47"/>
        <v/>
      </c>
      <c r="M56" s="87" t="str">
        <f t="shared" si="48"/>
        <v/>
      </c>
      <c r="N56" s="89" t="str">
        <f t="shared" si="49"/>
        <v/>
      </c>
      <c r="O56" s="87" t="str">
        <f t="shared" si="50"/>
        <v/>
      </c>
      <c r="P56" s="88" t="str">
        <f t="shared" si="51"/>
        <v/>
      </c>
      <c r="Q56" s="87" t="str">
        <f t="shared" si="52"/>
        <v/>
      </c>
      <c r="R56" s="89" t="str">
        <f t="shared" si="53"/>
        <v/>
      </c>
      <c r="S56" s="87" t="str">
        <f t="shared" si="54"/>
        <v/>
      </c>
      <c r="T56" s="88" t="str">
        <f t="shared" si="55"/>
        <v/>
      </c>
      <c r="U56" s="87" t="str">
        <f t="shared" si="56"/>
        <v/>
      </c>
      <c r="V56" s="89" t="str">
        <f t="shared" si="57"/>
        <v/>
      </c>
      <c r="W56" s="87" t="str">
        <f t="shared" si="58"/>
        <v/>
      </c>
      <c r="X56" s="88" t="str">
        <f t="shared" si="59"/>
        <v/>
      </c>
      <c r="Y56" s="87" t="str">
        <f t="shared" si="60"/>
        <v/>
      </c>
      <c r="Z56" s="89" t="str">
        <f t="shared" si="61"/>
        <v/>
      </c>
      <c r="AA56" s="87" t="str">
        <f t="shared" si="62"/>
        <v/>
      </c>
      <c r="AB56" s="88" t="str">
        <f t="shared" si="63"/>
        <v/>
      </c>
      <c r="AC56" s="87" t="str">
        <f t="shared" si="64"/>
        <v/>
      </c>
      <c r="AD56" s="88" t="str">
        <f t="shared" si="65"/>
        <v/>
      </c>
      <c r="AE56" s="87" t="str">
        <f t="shared" si="66"/>
        <v/>
      </c>
      <c r="AF56" s="89" t="str">
        <f t="shared" si="67"/>
        <v/>
      </c>
      <c r="AG56" s="87" t="str">
        <f t="shared" si="68"/>
        <v/>
      </c>
      <c r="AH56" s="88" t="str">
        <f t="shared" si="69"/>
        <v/>
      </c>
      <c r="AI56" s="87" t="str">
        <f t="shared" si="70"/>
        <v/>
      </c>
      <c r="AJ56" s="89" t="str">
        <f t="shared" si="71"/>
        <v/>
      </c>
      <c r="AK56" s="87" t="str">
        <f t="shared" si="72"/>
        <v/>
      </c>
      <c r="AL56" s="88" t="str">
        <f t="shared" si="73"/>
        <v/>
      </c>
      <c r="AM56" s="87" t="str">
        <f t="shared" si="74"/>
        <v/>
      </c>
      <c r="AN56" s="104" t="str">
        <f t="shared" si="75"/>
        <v/>
      </c>
      <c r="AO56" s="105"/>
      <c r="AP56" s="104"/>
      <c r="AQ56" s="87"/>
      <c r="AR56" s="104"/>
      <c r="AS56" s="87"/>
      <c r="AT56" s="104"/>
      <c r="AU56" s="108"/>
      <c r="AV56" s="187"/>
      <c r="AW56" s="110"/>
      <c r="AX56" s="109"/>
      <c r="AY56" s="110"/>
      <c r="AZ56" s="189"/>
      <c r="BA56" s="110"/>
      <c r="BB56" s="109"/>
      <c r="BC56" s="110"/>
      <c r="BD56" s="109"/>
      <c r="BE56" s="191"/>
      <c r="BF56" s="109"/>
      <c r="BG56" s="110"/>
      <c r="BH56" s="138"/>
      <c r="BI56" s="139"/>
      <c r="BJ56" s="65"/>
      <c r="BK56" s="63"/>
      <c r="BL56" s="64"/>
      <c r="BM56" s="63"/>
      <c r="BN56" s="206"/>
      <c r="BO56" s="89"/>
      <c r="BP56" s="183"/>
      <c r="BQ56" s="89"/>
      <c r="BR56" s="193"/>
      <c r="BS56" s="183"/>
      <c r="BT56" s="185"/>
      <c r="BU56" s="89"/>
      <c r="BV56" s="89"/>
      <c r="BW56" s="63"/>
      <c r="BX56" s="64"/>
      <c r="BY56" s="63"/>
      <c r="BZ56" s="138"/>
      <c r="CA56" s="63"/>
      <c r="CB56" s="167"/>
      <c r="CC56" s="63"/>
      <c r="CD56" s="167"/>
      <c r="CE56" s="63"/>
      <c r="CF56" s="167"/>
      <c r="CG56" s="169"/>
      <c r="CH56" s="64"/>
      <c r="CI56" s="63"/>
      <c r="CJ56" s="64"/>
      <c r="CK56" s="63"/>
      <c r="CL56" s="65"/>
      <c r="CM56" s="63"/>
      <c r="CN56" s="64"/>
      <c r="CO56" s="63"/>
      <c r="CP56" s="138"/>
      <c r="CQ56" s="68"/>
      <c r="CR56" s="69"/>
      <c r="CS56" s="171"/>
      <c r="CT56" s="69"/>
      <c r="CU56" s="68"/>
      <c r="CV56" s="69"/>
      <c r="CW56" s="68"/>
      <c r="CX56" s="69"/>
      <c r="CY56" s="208"/>
      <c r="CZ56" s="70"/>
      <c r="DA56" s="63"/>
      <c r="DB56" s="173"/>
      <c r="DC56" s="63"/>
      <c r="DD56" s="71"/>
      <c r="DE56" s="63"/>
      <c r="DF56" s="71"/>
      <c r="DG56" s="63"/>
      <c r="DH56" s="68"/>
      <c r="DI56" s="175"/>
      <c r="DJ56" s="176"/>
      <c r="DK56" s="175"/>
      <c r="DL56" s="176"/>
      <c r="DM56" s="175"/>
      <c r="DN56" s="176"/>
      <c r="DO56" s="175"/>
      <c r="DP56" s="176"/>
      <c r="DQ56" s="175"/>
      <c r="DR56" s="176"/>
      <c r="DS56" s="175"/>
      <c r="DT56" s="176"/>
      <c r="DU56" s="175"/>
      <c r="DV56" s="176"/>
      <c r="DW56" s="175"/>
      <c r="DX56" s="176"/>
      <c r="DY56" s="175"/>
      <c r="DZ56" s="176"/>
      <c r="EA56" s="175"/>
      <c r="EB56" s="176"/>
      <c r="EC56" s="175"/>
      <c r="ED56" s="176"/>
      <c r="EE56" s="175"/>
      <c r="EF56" s="176"/>
      <c r="EG56" s="69"/>
      <c r="EH56" s="66"/>
      <c r="EI56" s="66"/>
      <c r="EJ56" s="67"/>
      <c r="EK56" s="67"/>
      <c r="EL56" s="67"/>
      <c r="EM56" s="204"/>
      <c r="EN56" s="200"/>
      <c r="EO56" s="198"/>
      <c r="EP56" s="182"/>
      <c r="EQ56" s="182"/>
      <c r="ER56" s="182"/>
      <c r="ES56" s="182"/>
    </row>
    <row r="57" spans="1:149" x14ac:dyDescent="0.2">
      <c r="A57" s="61"/>
      <c r="B57" s="114">
        <v>49</v>
      </c>
      <c r="C57" s="87" t="str">
        <f t="shared" si="38"/>
        <v/>
      </c>
      <c r="D57" s="88" t="str">
        <f t="shared" si="39"/>
        <v/>
      </c>
      <c r="E57" s="87" t="str">
        <f t="shared" si="40"/>
        <v/>
      </c>
      <c r="F57" s="89" t="str">
        <f t="shared" si="41"/>
        <v/>
      </c>
      <c r="G57" s="87" t="str">
        <f t="shared" si="42"/>
        <v/>
      </c>
      <c r="H57" s="88" t="str">
        <f t="shared" si="43"/>
        <v/>
      </c>
      <c r="I57" s="87" t="str">
        <f t="shared" si="44"/>
        <v/>
      </c>
      <c r="J57" s="89" t="str">
        <f t="shared" si="45"/>
        <v/>
      </c>
      <c r="K57" s="87" t="str">
        <f t="shared" si="46"/>
        <v/>
      </c>
      <c r="L57" s="88" t="str">
        <f t="shared" si="47"/>
        <v/>
      </c>
      <c r="M57" s="87" t="str">
        <f t="shared" si="48"/>
        <v/>
      </c>
      <c r="N57" s="89" t="str">
        <f t="shared" si="49"/>
        <v/>
      </c>
      <c r="O57" s="87" t="str">
        <f t="shared" si="50"/>
        <v/>
      </c>
      <c r="P57" s="88" t="str">
        <f t="shared" si="51"/>
        <v/>
      </c>
      <c r="Q57" s="87" t="str">
        <f t="shared" si="52"/>
        <v/>
      </c>
      <c r="R57" s="89" t="str">
        <f t="shared" si="53"/>
        <v/>
      </c>
      <c r="S57" s="87" t="str">
        <f t="shared" si="54"/>
        <v/>
      </c>
      <c r="T57" s="88" t="str">
        <f t="shared" si="55"/>
        <v/>
      </c>
      <c r="U57" s="87" t="str">
        <f t="shared" si="56"/>
        <v/>
      </c>
      <c r="V57" s="89" t="str">
        <f t="shared" si="57"/>
        <v/>
      </c>
      <c r="W57" s="87" t="str">
        <f t="shared" si="58"/>
        <v/>
      </c>
      <c r="X57" s="88" t="str">
        <f t="shared" si="59"/>
        <v/>
      </c>
      <c r="Y57" s="87" t="str">
        <f t="shared" si="60"/>
        <v/>
      </c>
      <c r="Z57" s="89" t="str">
        <f t="shared" si="61"/>
        <v/>
      </c>
      <c r="AA57" s="87" t="str">
        <f t="shared" si="62"/>
        <v/>
      </c>
      <c r="AB57" s="88" t="str">
        <f t="shared" si="63"/>
        <v/>
      </c>
      <c r="AC57" s="87" t="str">
        <f t="shared" si="64"/>
        <v/>
      </c>
      <c r="AD57" s="88" t="str">
        <f t="shared" si="65"/>
        <v/>
      </c>
      <c r="AE57" s="87" t="str">
        <f t="shared" si="66"/>
        <v/>
      </c>
      <c r="AF57" s="89" t="str">
        <f t="shared" si="67"/>
        <v/>
      </c>
      <c r="AG57" s="87" t="str">
        <f t="shared" si="68"/>
        <v/>
      </c>
      <c r="AH57" s="88" t="str">
        <f t="shared" si="69"/>
        <v/>
      </c>
      <c r="AI57" s="87" t="str">
        <f t="shared" si="70"/>
        <v/>
      </c>
      <c r="AJ57" s="89" t="str">
        <f t="shared" si="71"/>
        <v/>
      </c>
      <c r="AK57" s="87" t="str">
        <f t="shared" si="72"/>
        <v/>
      </c>
      <c r="AL57" s="88" t="str">
        <f t="shared" si="73"/>
        <v/>
      </c>
      <c r="AM57" s="87" t="str">
        <f t="shared" si="74"/>
        <v/>
      </c>
      <c r="AN57" s="104" t="str">
        <f t="shared" si="75"/>
        <v/>
      </c>
      <c r="AO57" s="105"/>
      <c r="AP57" s="104"/>
      <c r="AQ57" s="87"/>
      <c r="AR57" s="104"/>
      <c r="AS57" s="87"/>
      <c r="AT57" s="104"/>
      <c r="AU57" s="108"/>
      <c r="AV57" s="187"/>
      <c r="AW57" s="110"/>
      <c r="AX57" s="109"/>
      <c r="AY57" s="110"/>
      <c r="AZ57" s="189"/>
      <c r="BA57" s="110"/>
      <c r="BB57" s="109"/>
      <c r="BC57" s="110"/>
      <c r="BD57" s="109"/>
      <c r="BE57" s="191"/>
      <c r="BF57" s="109"/>
      <c r="BG57" s="110"/>
      <c r="BH57" s="138"/>
      <c r="BI57" s="139"/>
      <c r="BJ57" s="65"/>
      <c r="BK57" s="63"/>
      <c r="BL57" s="64"/>
      <c r="BM57" s="63"/>
      <c r="BN57" s="206"/>
      <c r="BO57" s="89"/>
      <c r="BP57" s="183"/>
      <c r="BQ57" s="89"/>
      <c r="BR57" s="193"/>
      <c r="BS57" s="183"/>
      <c r="BT57" s="185"/>
      <c r="BU57" s="89"/>
      <c r="BV57" s="89"/>
      <c r="BW57" s="63"/>
      <c r="BX57" s="64"/>
      <c r="BY57" s="63"/>
      <c r="BZ57" s="138"/>
      <c r="CA57" s="63"/>
      <c r="CB57" s="167"/>
      <c r="CC57" s="63"/>
      <c r="CD57" s="167"/>
      <c r="CE57" s="63"/>
      <c r="CF57" s="167"/>
      <c r="CG57" s="169"/>
      <c r="CH57" s="64"/>
      <c r="CI57" s="63"/>
      <c r="CJ57" s="64"/>
      <c r="CK57" s="63"/>
      <c r="CL57" s="65"/>
      <c r="CM57" s="63"/>
      <c r="CN57" s="64"/>
      <c r="CO57" s="63"/>
      <c r="CP57" s="138"/>
      <c r="CQ57" s="68"/>
      <c r="CR57" s="69"/>
      <c r="CS57" s="171"/>
      <c r="CT57" s="69"/>
      <c r="CU57" s="68"/>
      <c r="CV57" s="69"/>
      <c r="CW57" s="68"/>
      <c r="CX57" s="69"/>
      <c r="CY57" s="208"/>
      <c r="CZ57" s="70"/>
      <c r="DA57" s="63"/>
      <c r="DB57" s="173"/>
      <c r="DC57" s="63"/>
      <c r="DD57" s="71"/>
      <c r="DE57" s="63"/>
      <c r="DF57" s="71"/>
      <c r="DG57" s="63"/>
      <c r="DH57" s="68"/>
      <c r="DI57" s="175"/>
      <c r="DJ57" s="176"/>
      <c r="DK57" s="175"/>
      <c r="DL57" s="176"/>
      <c r="DM57" s="175"/>
      <c r="DN57" s="176"/>
      <c r="DO57" s="175"/>
      <c r="DP57" s="176"/>
      <c r="DQ57" s="175"/>
      <c r="DR57" s="176"/>
      <c r="DS57" s="175"/>
      <c r="DT57" s="176"/>
      <c r="DU57" s="175"/>
      <c r="DV57" s="176"/>
      <c r="DW57" s="175"/>
      <c r="DX57" s="176"/>
      <c r="DY57" s="175"/>
      <c r="DZ57" s="176"/>
      <c r="EA57" s="175"/>
      <c r="EB57" s="176"/>
      <c r="EC57" s="175"/>
      <c r="ED57" s="176"/>
      <c r="EE57" s="175"/>
      <c r="EF57" s="176"/>
      <c r="EG57" s="69"/>
      <c r="EH57" s="66"/>
      <c r="EI57" s="66"/>
      <c r="EJ57" s="67"/>
      <c r="EK57" s="67"/>
      <c r="EL57" s="67"/>
      <c r="EM57" s="204"/>
      <c r="EN57" s="200"/>
      <c r="EO57" s="198"/>
      <c r="EP57" s="182"/>
      <c r="EQ57" s="182"/>
      <c r="ER57" s="182"/>
      <c r="ES57" s="182"/>
    </row>
    <row r="58" spans="1:149" x14ac:dyDescent="0.2">
      <c r="A58" s="61"/>
      <c r="B58" s="115">
        <v>50</v>
      </c>
      <c r="C58" s="90" t="str">
        <f t="shared" si="38"/>
        <v/>
      </c>
      <c r="D58" s="91" t="str">
        <f t="shared" si="39"/>
        <v/>
      </c>
      <c r="E58" s="90" t="str">
        <f t="shared" si="40"/>
        <v/>
      </c>
      <c r="F58" s="92" t="str">
        <f t="shared" si="41"/>
        <v/>
      </c>
      <c r="G58" s="90" t="str">
        <f t="shared" si="42"/>
        <v/>
      </c>
      <c r="H58" s="91" t="str">
        <f t="shared" si="43"/>
        <v/>
      </c>
      <c r="I58" s="90" t="str">
        <f t="shared" si="44"/>
        <v/>
      </c>
      <c r="J58" s="92" t="str">
        <f t="shared" si="45"/>
        <v/>
      </c>
      <c r="K58" s="90" t="str">
        <f t="shared" si="46"/>
        <v/>
      </c>
      <c r="L58" s="91" t="str">
        <f t="shared" si="47"/>
        <v/>
      </c>
      <c r="M58" s="90" t="str">
        <f t="shared" si="48"/>
        <v/>
      </c>
      <c r="N58" s="92" t="str">
        <f t="shared" si="49"/>
        <v/>
      </c>
      <c r="O58" s="90" t="str">
        <f t="shared" si="50"/>
        <v/>
      </c>
      <c r="P58" s="91" t="str">
        <f t="shared" si="51"/>
        <v/>
      </c>
      <c r="Q58" s="90" t="str">
        <f t="shared" si="52"/>
        <v/>
      </c>
      <c r="R58" s="92" t="str">
        <f t="shared" si="53"/>
        <v/>
      </c>
      <c r="S58" s="90" t="str">
        <f t="shared" si="54"/>
        <v/>
      </c>
      <c r="T58" s="91" t="str">
        <f t="shared" si="55"/>
        <v/>
      </c>
      <c r="U58" s="90" t="str">
        <f t="shared" si="56"/>
        <v/>
      </c>
      <c r="V58" s="92" t="str">
        <f t="shared" si="57"/>
        <v/>
      </c>
      <c r="W58" s="90" t="str">
        <f t="shared" si="58"/>
        <v/>
      </c>
      <c r="X58" s="91" t="str">
        <f t="shared" si="59"/>
        <v/>
      </c>
      <c r="Y58" s="90" t="str">
        <f t="shared" si="60"/>
        <v/>
      </c>
      <c r="Z58" s="92" t="str">
        <f t="shared" si="61"/>
        <v/>
      </c>
      <c r="AA58" s="90" t="str">
        <f t="shared" si="62"/>
        <v/>
      </c>
      <c r="AB58" s="91" t="str">
        <f t="shared" si="63"/>
        <v/>
      </c>
      <c r="AC58" s="90" t="str">
        <f t="shared" si="64"/>
        <v/>
      </c>
      <c r="AD58" s="91" t="str">
        <f t="shared" si="65"/>
        <v/>
      </c>
      <c r="AE58" s="90" t="str">
        <f t="shared" si="66"/>
        <v/>
      </c>
      <c r="AF58" s="92" t="str">
        <f t="shared" si="67"/>
        <v/>
      </c>
      <c r="AG58" s="90" t="str">
        <f t="shared" si="68"/>
        <v/>
      </c>
      <c r="AH58" s="91" t="str">
        <f t="shared" si="69"/>
        <v/>
      </c>
      <c r="AI58" s="90" t="str">
        <f t="shared" si="70"/>
        <v/>
      </c>
      <c r="AJ58" s="92" t="str">
        <f t="shared" si="71"/>
        <v/>
      </c>
      <c r="AK58" s="90" t="str">
        <f t="shared" si="72"/>
        <v/>
      </c>
      <c r="AL58" s="91" t="str">
        <f t="shared" si="73"/>
        <v/>
      </c>
      <c r="AM58" s="90" t="str">
        <f t="shared" si="74"/>
        <v/>
      </c>
      <c r="AN58" s="106" t="str">
        <f t="shared" si="75"/>
        <v/>
      </c>
      <c r="AO58" s="107"/>
      <c r="AP58" s="106"/>
      <c r="AQ58" s="90"/>
      <c r="AR58" s="106"/>
      <c r="AS58" s="90"/>
      <c r="AT58" s="106"/>
      <c r="AU58" s="111"/>
      <c r="AV58" s="188"/>
      <c r="AW58" s="113"/>
      <c r="AX58" s="112"/>
      <c r="AY58" s="113"/>
      <c r="AZ58" s="190"/>
      <c r="BA58" s="113"/>
      <c r="BB58" s="112"/>
      <c r="BC58" s="113"/>
      <c r="BD58" s="112"/>
      <c r="BE58" s="192"/>
      <c r="BF58" s="112"/>
      <c r="BG58" s="113"/>
      <c r="BH58" s="140"/>
      <c r="BI58" s="141"/>
      <c r="BJ58" s="74"/>
      <c r="BK58" s="72"/>
      <c r="BL58" s="73"/>
      <c r="BM58" s="72"/>
      <c r="BN58" s="207"/>
      <c r="BO58" s="92"/>
      <c r="BP58" s="184"/>
      <c r="BQ58" s="92"/>
      <c r="BR58" s="194"/>
      <c r="BS58" s="184"/>
      <c r="BT58" s="186"/>
      <c r="BU58" s="92"/>
      <c r="BV58" s="92"/>
      <c r="BW58" s="72"/>
      <c r="BX58" s="73"/>
      <c r="BY58" s="72"/>
      <c r="BZ58" s="140"/>
      <c r="CA58" s="72"/>
      <c r="CB58" s="168"/>
      <c r="CC58" s="72"/>
      <c r="CD58" s="168"/>
      <c r="CE58" s="72"/>
      <c r="CF58" s="168"/>
      <c r="CG58" s="170"/>
      <c r="CH58" s="73"/>
      <c r="CI58" s="72"/>
      <c r="CJ58" s="73"/>
      <c r="CK58" s="72"/>
      <c r="CL58" s="74"/>
      <c r="CM58" s="72"/>
      <c r="CN58" s="73"/>
      <c r="CO58" s="72"/>
      <c r="CP58" s="140"/>
      <c r="CQ58" s="77"/>
      <c r="CR58" s="78"/>
      <c r="CS58" s="172"/>
      <c r="CT58" s="78"/>
      <c r="CU58" s="77"/>
      <c r="CV58" s="78"/>
      <c r="CW58" s="77"/>
      <c r="CX58" s="78"/>
      <c r="CY58" s="209"/>
      <c r="CZ58" s="79"/>
      <c r="DA58" s="72"/>
      <c r="DB58" s="174"/>
      <c r="DC58" s="72"/>
      <c r="DD58" s="80"/>
      <c r="DE58" s="72"/>
      <c r="DF58" s="80"/>
      <c r="DG58" s="72"/>
      <c r="DH58" s="77"/>
      <c r="DI58" s="177"/>
      <c r="DJ58" s="178"/>
      <c r="DK58" s="177"/>
      <c r="DL58" s="178"/>
      <c r="DM58" s="177"/>
      <c r="DN58" s="178"/>
      <c r="DO58" s="177"/>
      <c r="DP58" s="178"/>
      <c r="DQ58" s="177"/>
      <c r="DR58" s="178"/>
      <c r="DS58" s="177"/>
      <c r="DT58" s="178"/>
      <c r="DU58" s="177"/>
      <c r="DV58" s="178"/>
      <c r="DW58" s="177"/>
      <c r="DX58" s="178"/>
      <c r="DY58" s="177"/>
      <c r="DZ58" s="178"/>
      <c r="EA58" s="177"/>
      <c r="EB58" s="178"/>
      <c r="EC58" s="177"/>
      <c r="ED58" s="178"/>
      <c r="EE58" s="177"/>
      <c r="EF58" s="178"/>
      <c r="EG58" s="78"/>
      <c r="EH58" s="75"/>
      <c r="EI58" s="75"/>
      <c r="EJ58" s="76"/>
      <c r="EK58" s="76"/>
      <c r="EL58" s="76"/>
      <c r="EM58" s="205"/>
      <c r="EN58" s="200"/>
      <c r="EO58" s="198"/>
      <c r="EP58" s="182"/>
      <c r="EQ58" s="182"/>
      <c r="ER58" s="182"/>
      <c r="ES58" s="182"/>
    </row>
    <row r="59" spans="1:149" x14ac:dyDescent="0.2">
      <c r="A59" s="58"/>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row>
    <row r="60" spans="1:149" hidden="1" x14ac:dyDescent="0.2">
      <c r="B60" s="230" t="s">
        <v>5</v>
      </c>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c r="DT60" s="230"/>
      <c r="DU60" s="230"/>
      <c r="DV60" s="230"/>
      <c r="DW60" s="230"/>
      <c r="DX60" s="230"/>
      <c r="DY60" s="230"/>
      <c r="DZ60" s="230"/>
      <c r="EA60" s="230"/>
      <c r="EB60" s="230"/>
      <c r="EC60" s="230"/>
      <c r="ED60" s="230"/>
      <c r="EE60" s="230"/>
      <c r="EF60" s="230"/>
      <c r="EG60" s="230"/>
      <c r="EH60" s="230"/>
      <c r="EI60" s="230"/>
      <c r="EJ60" s="230"/>
      <c r="EK60" s="230"/>
      <c r="EL60" s="230"/>
      <c r="EM60" s="230"/>
      <c r="EN60" s="82"/>
      <c r="EO60" s="82"/>
      <c r="EP60" s="82"/>
      <c r="EQ60" s="82"/>
      <c r="ER60" s="82"/>
      <c r="ES60" s="82"/>
    </row>
    <row r="61" spans="1:149" hidden="1" x14ac:dyDescent="0.2">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c r="BX61" s="230"/>
      <c r="BY61" s="230"/>
      <c r="BZ61" s="230"/>
      <c r="CA61" s="230"/>
      <c r="CB61" s="230"/>
      <c r="CC61" s="230"/>
      <c r="CD61" s="230"/>
      <c r="CE61" s="230"/>
      <c r="CF61" s="230"/>
      <c r="CG61" s="230"/>
      <c r="CH61" s="230"/>
      <c r="CI61" s="230"/>
      <c r="CJ61" s="230"/>
      <c r="CK61" s="230"/>
      <c r="CL61" s="230"/>
      <c r="CM61" s="230"/>
      <c r="CN61" s="230"/>
      <c r="CO61" s="230"/>
      <c r="CP61" s="230"/>
      <c r="CQ61" s="230"/>
      <c r="CR61" s="230"/>
      <c r="CS61" s="230"/>
      <c r="CT61" s="230"/>
      <c r="CU61" s="230"/>
      <c r="CV61" s="230"/>
      <c r="CW61" s="230"/>
      <c r="CX61" s="230"/>
      <c r="CY61" s="230"/>
      <c r="CZ61" s="230"/>
      <c r="DA61" s="230"/>
      <c r="DB61" s="230"/>
      <c r="DC61" s="230"/>
      <c r="DD61" s="230"/>
      <c r="DE61" s="230"/>
      <c r="DF61" s="230"/>
      <c r="DG61" s="230"/>
      <c r="DH61" s="230"/>
      <c r="DI61" s="230"/>
      <c r="DJ61" s="230"/>
      <c r="DK61" s="230"/>
      <c r="DL61" s="230"/>
      <c r="DM61" s="230"/>
      <c r="DN61" s="230"/>
      <c r="DO61" s="230"/>
      <c r="DP61" s="230"/>
      <c r="DQ61" s="230"/>
      <c r="DR61" s="230"/>
      <c r="DS61" s="230"/>
      <c r="DT61" s="230"/>
      <c r="DU61" s="230"/>
      <c r="DV61" s="230"/>
      <c r="DW61" s="230"/>
      <c r="DX61" s="230"/>
      <c r="DY61" s="230"/>
      <c r="DZ61" s="230"/>
      <c r="EA61" s="230"/>
      <c r="EB61" s="230"/>
      <c r="EC61" s="230"/>
      <c r="ED61" s="230"/>
      <c r="EE61" s="230"/>
      <c r="EF61" s="230"/>
      <c r="EG61" s="230"/>
      <c r="EH61" s="230"/>
      <c r="EI61" s="230"/>
      <c r="EJ61" s="230"/>
      <c r="EK61" s="230"/>
      <c r="EL61" s="230"/>
      <c r="EM61" s="230"/>
      <c r="EN61" s="82"/>
      <c r="EO61" s="82"/>
      <c r="EP61" s="82"/>
      <c r="EQ61" s="82"/>
      <c r="ER61" s="82"/>
      <c r="ES61" s="82"/>
    </row>
    <row r="62" spans="1:149" hidden="1" x14ac:dyDescent="0.2">
      <c r="C62" s="56"/>
      <c r="D62" s="56"/>
    </row>
    <row r="63" spans="1:149" hidden="1" x14ac:dyDescent="0.2">
      <c r="C63" s="56"/>
      <c r="D63" s="56"/>
    </row>
    <row r="64" spans="1:149" hidden="1" x14ac:dyDescent="0.2">
      <c r="C64" s="56"/>
      <c r="D64" s="56"/>
    </row>
    <row r="65" spans="3:4" hidden="1" x14ac:dyDescent="0.2">
      <c r="C65" s="56"/>
      <c r="D65" s="56"/>
    </row>
    <row r="66" spans="3:4" hidden="1" x14ac:dyDescent="0.2">
      <c r="C66" s="56"/>
      <c r="D66" s="56"/>
    </row>
    <row r="67" spans="3:4" hidden="1" x14ac:dyDescent="0.2">
      <c r="C67" s="56"/>
      <c r="D67" s="56"/>
    </row>
    <row r="68" spans="3:4" hidden="1" x14ac:dyDescent="0.2">
      <c r="C68" s="56"/>
      <c r="D68" s="56"/>
    </row>
    <row r="69" spans="3:4" hidden="1" x14ac:dyDescent="0.2">
      <c r="C69" s="56"/>
      <c r="D69" s="56"/>
    </row>
    <row r="70" spans="3:4" hidden="1" x14ac:dyDescent="0.2">
      <c r="C70" s="56"/>
      <c r="D70" s="56"/>
    </row>
    <row r="71" spans="3:4" hidden="1" x14ac:dyDescent="0.2">
      <c r="C71" s="56"/>
      <c r="D71" s="56"/>
    </row>
    <row r="72" spans="3:4" hidden="1" x14ac:dyDescent="0.2"/>
    <row r="73" spans="3:4" hidden="1" x14ac:dyDescent="0.2"/>
    <row r="74" spans="3:4" hidden="1" x14ac:dyDescent="0.2"/>
    <row r="75" spans="3:4" hidden="1" x14ac:dyDescent="0.2"/>
    <row r="76" spans="3:4" hidden="1" x14ac:dyDescent="0.2"/>
    <row r="77" spans="3:4" hidden="1" x14ac:dyDescent="0.2"/>
    <row r="78" spans="3:4" hidden="1" x14ac:dyDescent="0.2"/>
    <row r="79" spans="3:4" hidden="1" x14ac:dyDescent="0.2"/>
    <row r="80" spans="3:4"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sheetData>
  <sheetProtection password="D999" sheet="1" objects="1" scenarios="1" insertRows="0"/>
  <dataConsolidate/>
  <customSheetViews>
    <customSheetView guid="{62C2D7BF-7EC5-4E57-B9AD-5B03B3884291}" showGridLines="0" fitToPage="1" topLeftCell="AH4">
      <selection activeCell="AN15" sqref="AN15"/>
      <pageMargins left="0.7" right="0.7" top="0.75" bottom="0.75" header="0.3" footer="0.3"/>
      <pageSetup paperSize="9" scale="97" orientation="landscape" horizontalDpi="1200" verticalDpi="1200" r:id="rId1"/>
    </customSheetView>
  </customSheetViews>
  <mergeCells count="15">
    <mergeCell ref="B60:EM61"/>
    <mergeCell ref="C4:EM4"/>
    <mergeCell ref="C7:F7"/>
    <mergeCell ref="G7:J7"/>
    <mergeCell ref="K7:N7"/>
    <mergeCell ref="O7:U7"/>
    <mergeCell ref="V7:Y7"/>
    <mergeCell ref="Z7:EM7"/>
    <mergeCell ref="B2:EM2"/>
    <mergeCell ref="BH5:CP5"/>
    <mergeCell ref="CQ5:CX5"/>
    <mergeCell ref="CY5:CZ5"/>
    <mergeCell ref="DA5:DG5"/>
    <mergeCell ref="DH5:EF5"/>
    <mergeCell ref="EH5:EM5"/>
  </mergeCells>
  <dataValidations xWindow="255" yWindow="442" count="26">
    <dataValidation allowBlank="1" showInputMessage="1" showErrorMessage="1" promptTitle="Producer Name" prompt="Please provide the producer name exactly as it is written on the label. Avoid using company abbreviations, e.g. Srl, Co., or Ltd." sqref="BH9:BH58"/>
    <dataValidation allowBlank="1" showInputMessage="1" showErrorMessage="1" promptTitle="Wine Name" prompt="Please provide the wine name exactly as it is written on the label. If your wine has no specific name, please enter 'Not Applicable'." sqref="BI9:BI58"/>
    <dataValidation allowBlank="1" showInputMessage="1" showErrorMessage="1" promptTitle="Vintage" prompt="Please enter the year of the wine's harvest. Please enter 'NV' if your wine is a blend of vintages." sqref="BN9:BN58"/>
    <dataValidation allowBlank="1" showInputMessage="1" showErrorMessage="1" promptTitle="Residual Sugar Level" prompt="You must enter a residual sugar level (in grams per litre) for all medium-dry, medium-sweet, sweet, and fortified wines.  This information is mandatory for these styles of wine." sqref="BZ9:BZ58"/>
    <dataValidation allowBlank="1" showInputMessage="1" showErrorMessage="1" promptTitle="Alcohol Content" prompt="Please enter the alcohol by volume as stated on the bottle." sqref="CG9:CG58"/>
    <dataValidation type="list" allowBlank="1" showInputMessage="1" showErrorMessage="1" promptTitle="Oak Ageing" prompt="Please choose from Oaked, Lightly Oaked, or Unoaked. If the wine has been aged for any time in oak, please specify oaked or lightly oaked. If choosing oaked, please state the number of months the wine has been aged in oak in the next column." sqref="CH9:CH58">
      <formula1>"Oaked,Lightly Oaked,UnOaked"</formula1>
    </dataValidation>
    <dataValidation type="list" allowBlank="1" showInputMessage="1" showErrorMessage="1" promptTitle="Fairtrade" prompt="Please select 'Yes' if the production of your wine guarantees a better deal for Third World producers.  Select 'No' if non-applicable." sqref="CK9:CK58">
      <formula1>"Yes,No"</formula1>
    </dataValidation>
    <dataValidation type="list" allowBlank="1" showInputMessage="1" showErrorMessage="1" promptTitle="Organic" prompt="Please select 'Yes' if your wine is produced from grapes that are certified organically grown.  Select 'No' if non-applicable." sqref="CJ9:CJ58">
      <formula1>"Yes,No"</formula1>
    </dataValidation>
    <dataValidation type="list" allowBlank="1" showInputMessage="1" showErrorMessage="1" promptTitle="Biodynamic" prompt="Please select 'Yes' if your wine is made using the principles of biodynamic agriculture. Select 'No' if non-applicable." sqref="CL9:CL58">
      <formula1>"Yes,No"</formula1>
    </dataValidation>
    <dataValidation type="list" allowBlank="1" showInputMessage="1" showErrorMessage="1" promptTitle="Wine Submission Origin" prompt="Please choose UK, EU, Non-EU, depending on where your samples for the Decanter World Wine Awards will be sent from. (e.g. if your wine is being sent to Decanter's warehouse from France, please choose 'EU (excl. UK)')." sqref="CO9:CO58">
      <formula1>"UK,EU (excl. UK),Non EU"</formula1>
    </dataValidation>
    <dataValidation allowBlank="1" showInputMessage="1" showErrorMessage="1" promptTitle="Barcode" prompt="If your bottle carries a barcode symbol on the label, please enter the number found below the barcode here.  This will help us to identify your wine." sqref="CP9:CP58"/>
    <dataValidation type="list" allowBlank="1" showInputMessage="1" showErrorMessage="1" promptTitle="Is your wine available in the UK" prompt="If you choose yes for this question, please ensure you enter a UK Retail Price in the next column." sqref="CQ9:CQ58">
      <formula1>"Yes,No"</formula1>
    </dataValidation>
    <dataValidation allowBlank="1" showInputMessage="1" showErrorMessage="1" promptTitle="FOB / Ex-cellar Price" prompt="If you do not have a UK distributor, you must give an FOB/Ex-Cellar Price." sqref="CY9:CY58"/>
    <dataValidation type="list" allowBlank="1" showInputMessage="1" showErrorMessage="1" promptTitle="FOB / Ex-Cellar" prompt="You must enter your FOB / Ex-Cellar Price in GBP(£), EUR(€), or USD($)." sqref="CZ9:CZ58">
      <formula1>"GBP (£),EUR (€),USD ($)"</formula1>
    </dataValidation>
    <dataValidation type="list" allowBlank="1" showInputMessage="1" showErrorMessage="1" promptTitle="US Availability" prompt="If you choose yes for this question, please ensure you enter a US Retail Price in the next column." sqref="DA9:DA58">
      <formula1>"Yes,No"</formula1>
    </dataValidation>
    <dataValidation allowBlank="1" showInputMessage="1" showErrorMessage="1" promptTitle="US Retail Price" prompt="Enter a US Retail Price if your wine is available in the United States of America. Please enter the US$ value and the $ symbol will appear automatically." sqref="DB9:DB58"/>
    <dataValidation type="list" allowBlank="1" showInputMessage="1" showErrorMessage="1" promptTitle="DWWA Consumer Tasting" prompt="Choose 'Yes' to receive more information on participating in consumer tastings should you win a medal for this wine." sqref="EH9:EH58">
      <formula1>"Yes,No"</formula1>
    </dataValidation>
    <dataValidation type="list" allowBlank="1" showInputMessage="1" showErrorMessage="1" promptTitle="DWWA Unsigned Talent" prompt="Choose 'Yes' if this wine does not have UK representation." sqref="EJ9:EJ58">
      <formula1>"Yes,No"</formula1>
    </dataValidation>
    <dataValidation type="list" allowBlank="1" showInputMessage="1" showErrorMessage="1" promptTitle="Champagne &amp; Sparkling" prompt="Please choose the right style for the sparkling wine, e.g. Brut Nature, Extra Brut, Brut, Demi-Sec.  This is to ensure that the wine is grouped and judged in the correct category." sqref="BY9:BY58">
      <formula1>"Brut Nature,Extra Brut,Brut,Extra Dry,Dry,Demi-Sec,Doux"</formula1>
    </dataValidation>
    <dataValidation type="list" allowBlank="1" showInputMessage="1" showErrorMessage="1" promptTitle="Other Stockists" prompt="It is important to let us know where Decanter readers can buy your wine. Please give details of any non UK/ US stockists." sqref="DH9:DH58">
      <formula1>"Yes,No"</formula1>
    </dataValidation>
    <dataValidation allowBlank="1" showInputMessage="1" showErrorMessage="1" promptTitle="Other Stockists" prompt="It is important to let us know where Decanter readers can buy your wine. Please give details of any non UK/ US stockists." sqref="DI9:EF58"/>
    <dataValidation type="list" allowBlank="1" showInputMessage="1" showErrorMessage="1" promptTitle="Vinexpo" prompt="Choose 'Yes' if this wine is being showcased at Vinexpo Bordeaux 2013.  Please note only wines already being shown elsewhere in Vinexpo will be able to participate on the Decanter stand." sqref="EM9:EM58 EO9:ES58">
      <formula1>"Yes,No"</formula1>
    </dataValidation>
    <dataValidation allowBlank="1" showInputMessage="1" showErrorMessage="1" promptTitle="UK Retail Price" prompt="If your wine is available in the UK, you must provide a UK Retail Price (in GBP£ including VAT).  Please enter the value and the £ sign will be added automatically. Alternatively, you must choose a UK Retail Suggested Price Band in the previous column." sqref="CS9:CS58"/>
    <dataValidation type="list" allowBlank="1" showInputMessage="1" showErrorMessage="1" sqref="BC9:BC58">
      <formula1>"20,0"</formula1>
    </dataValidation>
    <dataValidation type="list" allowBlank="1" showInputMessage="1" showErrorMessage="1" sqref="BG9:BG58">
      <formula1>"Online,Offline"</formula1>
    </dataValidation>
    <dataValidation type="list" allowBlank="1" showInputMessage="1" showErrorMessage="1" promptTitle="Vinexpo" prompt="Picked?" sqref="EN9:EN58">
      <formula1>"Yes,No"</formula1>
    </dataValidation>
  </dataValidations>
  <pageMargins left="0.7" right="0.7" top="0.75" bottom="0.75" header="0.3" footer="0.3"/>
  <pageSetup paperSize="9" scale="97" orientation="landscape" horizontalDpi="1200" verticalDpi="1200" r:id="rId2"/>
  <extLst>
    <ext xmlns:x14="http://schemas.microsoft.com/office/spreadsheetml/2009/9/main" uri="{CCE6A557-97BC-4b89-ADB6-D9C93CAAB3DF}">
      <x14:dataValidations xmlns:xm="http://schemas.microsoft.com/office/excel/2006/main" xWindow="255" yWindow="442" count="15">
        <x14:dataValidation type="list" allowBlank="1" showInputMessage="1" showErrorMessage="1" promptTitle="Wine Colour" prompt="Please select from Red, Rosé, or White.  This field is mandatory.">
          <x14:formula1>
            <xm:f>Lists!$H$2:$H$4</xm:f>
          </x14:formula1>
          <xm:sqref>BW9:BW58</xm:sqref>
        </x14:dataValidation>
        <x14:dataValidation type="list" allowBlank="1" showInputMessage="1" showErrorMessage="1" promptTitle="Principal Grape Variety" prompt="The principal grape variety percentage should be equal to or higher than the secondary grape percentage.">
          <x14:formula1>
            <xm:f>Lists!$A$2:$A$782</xm:f>
          </x14:formula1>
          <xm:sqref>CA9:CA58</xm:sqref>
        </x14:dataValidation>
        <x14:dataValidation type="list" allowBlank="1" showInputMessage="1" showErrorMessage="1" promptTitle="Second Grape Variety" prompt="Please enter a second grape variety.  If your wine is only made from one grape, please ensure that you have given your principal grape variety as 100% and leave this field blank.">
          <x14:formula1>
            <xm:f>Lists!$A$2:$A$782</xm:f>
          </x14:formula1>
          <xm:sqref>CC9:CC58</xm:sqref>
        </x14:dataValidation>
        <x14:dataValidation type="list" allowBlank="1" showInputMessage="1" showErrorMessage="1" promptTitle="Third Grape Variety" prompt="Please enter a third grape variety, if applicable.  If your wine is only made from one or two grape varieties, please ensure that the grape percentages you have given for your principal and second grape varieties adds up to 100%.">
          <x14:formula1>
            <xm:f>Lists!$A$2:$A$782</xm:f>
          </x14:formula1>
          <xm:sqref>CE9:CE58</xm:sqref>
        </x14:dataValidation>
        <x14:dataValidation type="list" allowBlank="1" showInputMessage="1" showErrorMessage="1" promptTitle="Ageing in Oak (Months)" prompt="If you have chosen Oaked in the previous column, you must enter the amount of months in oak.">
          <x14:formula1>
            <xm:f>Lists!$B$2:$B$49</xm:f>
          </x14:formula1>
          <xm:sqref>CI9:CI58</xm:sqref>
        </x14:dataValidation>
        <x14:dataValidation type="list" allowBlank="1" showInputMessage="1" showErrorMessage="1" promptTitle="Bottle Size" prompt="This must be 75cl, with the exception of sweet or fortified wines, for which we accept 50cl, 37.5cl, or 25cl bottles.  1 litre PET bottles are also accepted.">
          <x14:formula1>
            <xm:f>Lists!$C$2:$C$6</xm:f>
          </x14:formula1>
          <xm:sqref>CM9:CM58</xm:sqref>
        </x14:dataValidation>
        <x14:dataValidation type="list" allowBlank="1" showInputMessage="1" showErrorMessage="1" promptTitle="Type of Bottle Closure" prompt="This refers to the bottle seal, e.g. cork, synthetic/plastic, screwcap, or other.  This question is mandatory.">
          <x14:formula1>
            <xm:f>Lists!$D$2:$D$5</xm:f>
          </x14:formula1>
          <xm:sqref>CN9:CN58</xm:sqref>
        </x14:dataValidation>
        <x14:dataValidation type="list" allowBlank="1" showInputMessage="1" showErrorMessage="1" promptTitle="Country of Production" prompt="Please enter the country of origin. This ensures that the wine is grouped and judged in the correct category.">
          <x14:formula1>
            <xm:f>Countries!$A$2:$A$58</xm:f>
          </x14:formula1>
          <xm:sqref>BJ9:BJ58</xm:sqref>
        </x14:dataValidation>
        <x14:dataValidation type="list" allowBlank="1" showInputMessage="1" showErrorMessage="1" promptTitle="Wine Style" prompt="Please state whether the wine is sparkling, still dry, still medium-dry, still medium-sweetl, sweet, or fortified. This is to ensure that the wine is grouped and judged in the correct category.">
          <x14:formula1>
            <xm:f>Lists!$I$2:$I$7</xm:f>
          </x14:formula1>
          <xm:sqref>BX9:BX58</xm:sqref>
        </x14:dataValidation>
        <x14:dataValidation type="list" allowBlank="1" showInputMessage="1" showErrorMessage="1" promptTitle="UK Stockist" prompt="It is important to let us know where Decanter readers can buy your wine. Please choose your stockist from the drop-down list.  If your retailer is not in our stockist list, please e-mail worldwineawards@decanter.com.">
          <x14:formula1>
            <xm:f>Lists!$F$2:$F$1996</xm:f>
          </x14:formula1>
          <xm:sqref>CT9:CX58</xm:sqref>
        </x14:dataValidation>
        <x14:dataValidation type="list" allowBlank="1" showInputMessage="1" showErrorMessage="1" promptTitle="US Stockists" prompt="It is important to let us know where Decanter readers can buy your wine. Please choose your stockist from the drop-down list.  If your retailer is not in our stockist list, please e-mail us the details at worldwineawards@decanter.com.">
          <x14:formula1>
            <xm:f>Lists!$G$2:$G$891</xm:f>
          </x14:formula1>
          <xm:sqref>DC9:DG58</xm:sqref>
        </x14:dataValidation>
        <x14:dataValidation type="list" allowBlank="1" showInputMessage="1" showErrorMessage="1" promptTitle="Suggested Retail Price Band" prompt="If you have not entered a value for UK Retail Price, please select a price brand. This information is crucial as it determines whether your wine is judged in as an under-£15 or over-£15 wine.">
          <x14:formula1>
            <xm:f>Lists!$E$2:$E$6</xm:f>
          </x14:formula1>
          <xm:sqref>CR9:CR58</xm:sqref>
        </x14:dataValidation>
        <x14:dataValidation type="list" allowBlank="1" showInputMessage="1" showErrorMessage="1" promptTitle="Region" prompt="Please choose the geographical region where the wine is produced. This must match the region specified on the label. If it does not, your wine might not be tasted in the right category.">
          <x14:formula1>
            <xm:f>OFFSET(Countries!$F$1,MATCH($BJ9,Countries!$E:$E,0)-1,0,COUNTIF(Countries!$E:$E,$BJ9))</xm:f>
          </x14:formula1>
          <xm:sqref>BK9:BK58</xm:sqref>
        </x14:dataValidation>
        <x14:dataValidation type="list" allowBlank="1" showInputMessage="1" showErrorMessage="1" promptTitle="Sub-region" prompt="Please choose the sub-region where the wine is produced. This must match the sub-region specified on the label. If it does not, your wine might not be tasted in the right category. If there is no sub-region associated with your wine, please enter &quot;N/A&quot;'.">
          <x14:formula1>
            <xm:f>OFFSET(Countries!$K$1,MATCH($BK9,Countries!$J:$J,0)-1,0,COUNTIF(Countries!$J:$J,$BK9))</xm:f>
          </x14:formula1>
          <xm:sqref>BL9:BL58</xm:sqref>
        </x14:dataValidation>
        <x14:dataValidation type="list" allowBlank="1" showInputMessage="1" showErrorMessage="1" promptTitle="Quality Status" prompt="Please choose the official classification stated on the label.">
          <x14:formula1>
            <xm:f>OFFSET(Countries!$O$1,MATCH($BL9,Countries!$N:$N,0)-1,0,COUNTIF(Countries!$N:$N,$BL9))</xm:f>
          </x14:formula1>
          <xm:sqref>BM9:BM58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2774"/>
  <sheetViews>
    <sheetView topLeftCell="D1" zoomScale="70" zoomScaleNormal="70" workbookViewId="0">
      <selection activeCell="J1" sqref="J1"/>
    </sheetView>
  </sheetViews>
  <sheetFormatPr defaultRowHeight="14.25" x14ac:dyDescent="0.2"/>
  <cols>
    <col min="1" max="1" width="18.875" customWidth="1"/>
    <col min="5" max="5" width="22.125" style="49" customWidth="1"/>
    <col min="6" max="6" width="41" style="50" customWidth="1"/>
    <col min="10" max="10" width="41" style="50" customWidth="1"/>
    <col min="11" max="11" width="69.75" style="50" bestFit="1" customWidth="1"/>
    <col min="14" max="14" width="69.75" style="166" bestFit="1" customWidth="1"/>
    <col min="15" max="15" width="46" style="166" customWidth="1"/>
  </cols>
  <sheetData>
    <row r="1" spans="1:15" x14ac:dyDescent="0.2">
      <c r="A1" s="19" t="s">
        <v>1</v>
      </c>
      <c r="E1" s="19" t="s">
        <v>1</v>
      </c>
      <c r="F1" s="19" t="s">
        <v>3911</v>
      </c>
      <c r="J1" s="19" t="s">
        <v>3911</v>
      </c>
      <c r="K1" s="19" t="s">
        <v>4270</v>
      </c>
      <c r="N1" s="147" t="s">
        <v>4270</v>
      </c>
      <c r="O1" s="147" t="s">
        <v>6738</v>
      </c>
    </row>
    <row r="2" spans="1:15" x14ac:dyDescent="0.2">
      <c r="A2" s="20" t="s">
        <v>3854</v>
      </c>
      <c r="E2" s="20" t="s">
        <v>3854</v>
      </c>
      <c r="F2" s="29" t="s">
        <v>3912</v>
      </c>
      <c r="G2">
        <f t="shared" ref="G2:G33" si="0">+COUNTIF(F:F,F2)</f>
        <v>1</v>
      </c>
      <c r="J2" s="29" t="s">
        <v>3912</v>
      </c>
      <c r="K2" s="27" t="s">
        <v>6958</v>
      </c>
      <c r="N2" s="148" t="s">
        <v>4322</v>
      </c>
      <c r="O2" s="27" t="s">
        <v>4013</v>
      </c>
    </row>
    <row r="3" spans="1:15" x14ac:dyDescent="0.2">
      <c r="A3" s="21" t="s">
        <v>3855</v>
      </c>
      <c r="E3" s="20" t="s">
        <v>3854</v>
      </c>
      <c r="F3" s="29" t="s">
        <v>3913</v>
      </c>
      <c r="G3">
        <f t="shared" si="0"/>
        <v>1</v>
      </c>
      <c r="J3" s="29" t="s">
        <v>3913</v>
      </c>
      <c r="K3" s="27" t="s">
        <v>6958</v>
      </c>
      <c r="N3" s="27" t="s">
        <v>4323</v>
      </c>
      <c r="O3" s="27" t="s">
        <v>4013</v>
      </c>
    </row>
    <row r="4" spans="1:15" x14ac:dyDescent="0.2">
      <c r="A4" s="20" t="s">
        <v>3856</v>
      </c>
      <c r="E4" s="20" t="s">
        <v>3854</v>
      </c>
      <c r="F4" s="26" t="s">
        <v>3914</v>
      </c>
      <c r="G4">
        <f t="shared" si="0"/>
        <v>1</v>
      </c>
      <c r="J4" s="26" t="s">
        <v>3914</v>
      </c>
      <c r="K4" s="27" t="s">
        <v>6958</v>
      </c>
      <c r="N4" s="4" t="s">
        <v>6178</v>
      </c>
      <c r="O4" s="4" t="s">
        <v>6906</v>
      </c>
    </row>
    <row r="5" spans="1:15" x14ac:dyDescent="0.2">
      <c r="A5" s="20" t="s">
        <v>3857</v>
      </c>
      <c r="E5" s="20" t="s">
        <v>3854</v>
      </c>
      <c r="F5" s="29" t="s">
        <v>3915</v>
      </c>
      <c r="G5">
        <f t="shared" si="0"/>
        <v>1</v>
      </c>
      <c r="J5" s="29" t="s">
        <v>3915</v>
      </c>
      <c r="K5" s="27" t="s">
        <v>6958</v>
      </c>
      <c r="N5" s="4" t="s">
        <v>6268</v>
      </c>
      <c r="O5" s="4" t="s">
        <v>6909</v>
      </c>
    </row>
    <row r="6" spans="1:15" x14ac:dyDescent="0.2">
      <c r="A6" s="20" t="s">
        <v>3858</v>
      </c>
      <c r="E6" s="20" t="s">
        <v>3854</v>
      </c>
      <c r="F6" s="29" t="s">
        <v>3916</v>
      </c>
      <c r="G6">
        <f t="shared" si="0"/>
        <v>1</v>
      </c>
      <c r="J6" s="29" t="s">
        <v>3916</v>
      </c>
      <c r="K6" s="27" t="s">
        <v>6958</v>
      </c>
      <c r="N6" s="4" t="s">
        <v>6251</v>
      </c>
      <c r="O6" s="4" t="s">
        <v>6907</v>
      </c>
    </row>
    <row r="7" spans="1:15" x14ac:dyDescent="0.2">
      <c r="A7" s="20" t="s">
        <v>3859</v>
      </c>
      <c r="E7" s="20" t="s">
        <v>3854</v>
      </c>
      <c r="F7" s="29" t="s">
        <v>3917</v>
      </c>
      <c r="G7">
        <f t="shared" si="0"/>
        <v>1</v>
      </c>
      <c r="J7" s="29" t="s">
        <v>3917</v>
      </c>
      <c r="K7" s="27" t="s">
        <v>6958</v>
      </c>
      <c r="N7" s="160" t="s">
        <v>5427</v>
      </c>
      <c r="O7" s="161" t="s">
        <v>4013</v>
      </c>
    </row>
    <row r="8" spans="1:15" x14ac:dyDescent="0.2">
      <c r="A8" s="20" t="s">
        <v>3860</v>
      </c>
      <c r="E8" s="20" t="s">
        <v>3854</v>
      </c>
      <c r="F8" s="29" t="s">
        <v>3918</v>
      </c>
      <c r="G8">
        <f t="shared" si="0"/>
        <v>1</v>
      </c>
      <c r="J8" s="29" t="s">
        <v>3918</v>
      </c>
      <c r="K8" s="27" t="s">
        <v>6958</v>
      </c>
      <c r="N8" s="4" t="s">
        <v>5266</v>
      </c>
      <c r="O8" s="4" t="s">
        <v>6823</v>
      </c>
    </row>
    <row r="9" spans="1:15" x14ac:dyDescent="0.2">
      <c r="A9" s="20" t="s">
        <v>3861</v>
      </c>
      <c r="E9" s="21" t="s">
        <v>3855</v>
      </c>
      <c r="F9" s="27" t="s">
        <v>3919</v>
      </c>
      <c r="G9">
        <f t="shared" si="0"/>
        <v>1</v>
      </c>
      <c r="J9" s="27" t="s">
        <v>3919</v>
      </c>
      <c r="K9" s="32" t="s">
        <v>4271</v>
      </c>
      <c r="N9" s="4" t="s">
        <v>4481</v>
      </c>
      <c r="O9" s="4" t="s">
        <v>6758</v>
      </c>
    </row>
    <row r="10" spans="1:15" x14ac:dyDescent="0.2">
      <c r="A10" s="20" t="s">
        <v>3862</v>
      </c>
      <c r="E10" s="21" t="s">
        <v>3855</v>
      </c>
      <c r="F10" s="27" t="s">
        <v>3920</v>
      </c>
      <c r="G10">
        <f t="shared" si="0"/>
        <v>1</v>
      </c>
      <c r="J10" s="27" t="s">
        <v>3919</v>
      </c>
      <c r="K10" s="27" t="s">
        <v>4272</v>
      </c>
      <c r="N10" s="150" t="s">
        <v>6068</v>
      </c>
      <c r="O10" s="4" t="s">
        <v>6886</v>
      </c>
    </row>
    <row r="11" spans="1:15" x14ac:dyDescent="0.2">
      <c r="A11" s="20" t="s">
        <v>3863</v>
      </c>
      <c r="E11" s="21" t="s">
        <v>3855</v>
      </c>
      <c r="F11" s="27" t="s">
        <v>3921</v>
      </c>
      <c r="G11">
        <f t="shared" si="0"/>
        <v>1</v>
      </c>
      <c r="J11" s="27" t="s">
        <v>3919</v>
      </c>
      <c r="K11" s="27" t="s">
        <v>6959</v>
      </c>
      <c r="N11" s="150" t="s">
        <v>5354</v>
      </c>
      <c r="O11" s="4" t="s">
        <v>6827</v>
      </c>
    </row>
    <row r="12" spans="1:15" x14ac:dyDescent="0.2">
      <c r="A12" s="22" t="s">
        <v>3864</v>
      </c>
      <c r="E12" s="21" t="s">
        <v>3855</v>
      </c>
      <c r="F12" s="27" t="s">
        <v>3922</v>
      </c>
      <c r="G12">
        <f t="shared" si="0"/>
        <v>1</v>
      </c>
      <c r="J12" s="27" t="s">
        <v>3919</v>
      </c>
      <c r="K12" s="27" t="s">
        <v>4273</v>
      </c>
      <c r="N12" s="4" t="s">
        <v>4364</v>
      </c>
      <c r="O12" s="27" t="s">
        <v>4013</v>
      </c>
    </row>
    <row r="13" spans="1:15" x14ac:dyDescent="0.2">
      <c r="A13" s="20" t="s">
        <v>3865</v>
      </c>
      <c r="E13" s="21" t="s">
        <v>3855</v>
      </c>
      <c r="F13" s="30" t="s">
        <v>3923</v>
      </c>
      <c r="G13">
        <f t="shared" si="0"/>
        <v>1</v>
      </c>
      <c r="J13" s="27" t="s">
        <v>3919</v>
      </c>
      <c r="K13" s="32" t="s">
        <v>4274</v>
      </c>
      <c r="N13" s="4" t="s">
        <v>4365</v>
      </c>
      <c r="O13" s="27" t="s">
        <v>4013</v>
      </c>
    </row>
    <row r="14" spans="1:15" x14ac:dyDescent="0.2">
      <c r="A14" s="23" t="s">
        <v>3866</v>
      </c>
      <c r="E14" s="21" t="s">
        <v>3855</v>
      </c>
      <c r="F14" s="27" t="s">
        <v>3924</v>
      </c>
      <c r="G14">
        <f t="shared" si="0"/>
        <v>1</v>
      </c>
      <c r="J14" s="27" t="s">
        <v>3920</v>
      </c>
      <c r="K14" s="27" t="s">
        <v>4013</v>
      </c>
      <c r="N14" s="4" t="s">
        <v>5250</v>
      </c>
      <c r="O14" s="4" t="s">
        <v>6823</v>
      </c>
    </row>
    <row r="15" spans="1:15" x14ac:dyDescent="0.2">
      <c r="A15" s="20" t="s">
        <v>3867</v>
      </c>
      <c r="E15" s="21" t="s">
        <v>3855</v>
      </c>
      <c r="F15" s="27" t="s">
        <v>3925</v>
      </c>
      <c r="G15">
        <f t="shared" si="0"/>
        <v>1</v>
      </c>
      <c r="J15" s="27" t="s">
        <v>3921</v>
      </c>
      <c r="K15" s="32" t="s">
        <v>4275</v>
      </c>
      <c r="N15" s="4" t="s">
        <v>5339</v>
      </c>
      <c r="O15" s="150" t="s">
        <v>4013</v>
      </c>
    </row>
    <row r="16" spans="1:15" x14ac:dyDescent="0.2">
      <c r="A16" s="20" t="s">
        <v>3868</v>
      </c>
      <c r="E16" s="21" t="s">
        <v>3855</v>
      </c>
      <c r="F16" s="27" t="s">
        <v>3926</v>
      </c>
      <c r="G16">
        <f t="shared" si="0"/>
        <v>1</v>
      </c>
      <c r="J16" s="27" t="s">
        <v>3921</v>
      </c>
      <c r="K16" s="27" t="s">
        <v>4276</v>
      </c>
      <c r="N16" s="4" t="s">
        <v>5176</v>
      </c>
      <c r="O16" s="4" t="s">
        <v>6822</v>
      </c>
    </row>
    <row r="17" spans="1:15" x14ac:dyDescent="0.2">
      <c r="A17" s="20" t="s">
        <v>3869</v>
      </c>
      <c r="E17" s="21" t="s">
        <v>3855</v>
      </c>
      <c r="F17" s="27" t="s">
        <v>881</v>
      </c>
      <c r="G17">
        <f t="shared" si="0"/>
        <v>1</v>
      </c>
      <c r="J17" s="27" t="s">
        <v>3921</v>
      </c>
      <c r="K17" s="27" t="s">
        <v>4277</v>
      </c>
      <c r="N17" s="4" t="s">
        <v>5249</v>
      </c>
      <c r="O17" s="4" t="s">
        <v>6823</v>
      </c>
    </row>
    <row r="18" spans="1:15" x14ac:dyDescent="0.2">
      <c r="A18" s="20" t="s">
        <v>3870</v>
      </c>
      <c r="E18" s="21" t="s">
        <v>3855</v>
      </c>
      <c r="F18" s="27" t="s">
        <v>3927</v>
      </c>
      <c r="G18">
        <f t="shared" si="0"/>
        <v>1</v>
      </c>
      <c r="J18" s="27" t="s">
        <v>3921</v>
      </c>
      <c r="K18" s="27" t="s">
        <v>4278</v>
      </c>
      <c r="N18" s="150" t="s">
        <v>5657</v>
      </c>
      <c r="O18" s="4" t="s">
        <v>6863</v>
      </c>
    </row>
    <row r="19" spans="1:15" x14ac:dyDescent="0.2">
      <c r="A19" s="20" t="s">
        <v>3871</v>
      </c>
      <c r="E19" s="21" t="s">
        <v>3855</v>
      </c>
      <c r="F19" s="26" t="s">
        <v>4269</v>
      </c>
      <c r="G19">
        <f t="shared" si="0"/>
        <v>1</v>
      </c>
      <c r="J19" s="27" t="s">
        <v>3921</v>
      </c>
      <c r="K19" s="26" t="s">
        <v>4279</v>
      </c>
      <c r="N19" s="150" t="s">
        <v>45</v>
      </c>
      <c r="O19" s="4" t="s">
        <v>6864</v>
      </c>
    </row>
    <row r="20" spans="1:15" x14ac:dyDescent="0.2">
      <c r="A20" s="20" t="s">
        <v>3872</v>
      </c>
      <c r="E20" s="20" t="s">
        <v>3856</v>
      </c>
      <c r="F20" s="27" t="s">
        <v>7011</v>
      </c>
      <c r="G20">
        <f t="shared" si="0"/>
        <v>1</v>
      </c>
      <c r="J20" s="27" t="s">
        <v>3921</v>
      </c>
      <c r="K20" s="27" t="s">
        <v>4280</v>
      </c>
      <c r="N20" s="4" t="s">
        <v>5248</v>
      </c>
      <c r="O20" s="4" t="s">
        <v>6823</v>
      </c>
    </row>
    <row r="21" spans="1:15" x14ac:dyDescent="0.2">
      <c r="A21" s="20" t="s">
        <v>3873</v>
      </c>
      <c r="E21" s="20" t="s">
        <v>3856</v>
      </c>
      <c r="F21" s="26" t="s">
        <v>3928</v>
      </c>
      <c r="G21">
        <f t="shared" si="0"/>
        <v>1</v>
      </c>
      <c r="J21" s="27" t="s">
        <v>3921</v>
      </c>
      <c r="K21" s="32" t="s">
        <v>4281</v>
      </c>
      <c r="N21" s="27" t="s">
        <v>4286</v>
      </c>
      <c r="O21" s="27" t="s">
        <v>4013</v>
      </c>
    </row>
    <row r="22" spans="1:15" x14ac:dyDescent="0.2">
      <c r="A22" s="20" t="s">
        <v>3874</v>
      </c>
      <c r="E22" s="20" t="s">
        <v>3856</v>
      </c>
      <c r="F22" s="26" t="s">
        <v>3929</v>
      </c>
      <c r="G22">
        <f t="shared" si="0"/>
        <v>1</v>
      </c>
      <c r="J22" s="27" t="s">
        <v>3921</v>
      </c>
      <c r="K22" s="27" t="s">
        <v>4282</v>
      </c>
      <c r="N22" s="4" t="s">
        <v>6179</v>
      </c>
      <c r="O22" s="4" t="s">
        <v>6906</v>
      </c>
    </row>
    <row r="23" spans="1:15" x14ac:dyDescent="0.2">
      <c r="A23" s="24" t="s">
        <v>3875</v>
      </c>
      <c r="E23" s="20" t="s">
        <v>3856</v>
      </c>
      <c r="F23" s="26" t="s">
        <v>3930</v>
      </c>
      <c r="G23">
        <f t="shared" si="0"/>
        <v>1</v>
      </c>
      <c r="J23" s="27" t="s">
        <v>3921</v>
      </c>
      <c r="K23" s="27" t="s">
        <v>3921</v>
      </c>
      <c r="N23" s="4" t="s">
        <v>4818</v>
      </c>
      <c r="O23" s="4" t="s">
        <v>6766</v>
      </c>
    </row>
    <row r="24" spans="1:15" x14ac:dyDescent="0.2">
      <c r="A24" s="20" t="s">
        <v>3876</v>
      </c>
      <c r="E24" s="20" t="s">
        <v>3856</v>
      </c>
      <c r="F24" s="26" t="s">
        <v>3931</v>
      </c>
      <c r="G24">
        <f t="shared" si="0"/>
        <v>1</v>
      </c>
      <c r="J24" s="27" t="s">
        <v>3921</v>
      </c>
      <c r="K24" s="27" t="s">
        <v>4283</v>
      </c>
      <c r="N24" s="4" t="s">
        <v>6461</v>
      </c>
      <c r="O24" s="4" t="s">
        <v>6937</v>
      </c>
    </row>
    <row r="25" spans="1:15" x14ac:dyDescent="0.2">
      <c r="A25" s="20" t="s">
        <v>3877</v>
      </c>
      <c r="E25" s="20" t="s">
        <v>3856</v>
      </c>
      <c r="F25" s="26" t="s">
        <v>3932</v>
      </c>
      <c r="G25">
        <f t="shared" si="0"/>
        <v>1</v>
      </c>
      <c r="J25" s="27" t="s">
        <v>3921</v>
      </c>
      <c r="K25" s="27" t="s">
        <v>4284</v>
      </c>
      <c r="N25" s="4" t="s">
        <v>6143</v>
      </c>
      <c r="O25" s="4" t="s">
        <v>4013</v>
      </c>
    </row>
    <row r="26" spans="1:15" x14ac:dyDescent="0.2">
      <c r="A26" s="25" t="s">
        <v>3878</v>
      </c>
      <c r="E26" s="20" t="s">
        <v>3856</v>
      </c>
      <c r="F26" s="26" t="s">
        <v>3933</v>
      </c>
      <c r="G26">
        <f t="shared" si="0"/>
        <v>1</v>
      </c>
      <c r="J26" s="27" t="s">
        <v>3921</v>
      </c>
      <c r="K26" s="27" t="s">
        <v>4285</v>
      </c>
      <c r="N26" s="150" t="s">
        <v>5431</v>
      </c>
      <c r="O26" s="4" t="s">
        <v>6829</v>
      </c>
    </row>
    <row r="27" spans="1:15" x14ac:dyDescent="0.2">
      <c r="A27" s="20" t="s">
        <v>3879</v>
      </c>
      <c r="E27" s="20" t="s">
        <v>3856</v>
      </c>
      <c r="F27" s="26" t="s">
        <v>3934</v>
      </c>
      <c r="G27">
        <f t="shared" si="0"/>
        <v>1</v>
      </c>
      <c r="J27" s="27" t="s">
        <v>3921</v>
      </c>
      <c r="K27" s="27" t="s">
        <v>6959</v>
      </c>
      <c r="N27" s="27" t="s">
        <v>4324</v>
      </c>
      <c r="O27" s="27" t="s">
        <v>4013</v>
      </c>
    </row>
    <row r="28" spans="1:15" x14ac:dyDescent="0.2">
      <c r="A28" s="20" t="s">
        <v>3880</v>
      </c>
      <c r="E28" s="20" t="s">
        <v>3857</v>
      </c>
      <c r="F28" s="31" t="s">
        <v>3935</v>
      </c>
      <c r="G28">
        <f t="shared" si="0"/>
        <v>1</v>
      </c>
      <c r="J28" s="27" t="s">
        <v>3922</v>
      </c>
      <c r="K28" s="27" t="s">
        <v>4286</v>
      </c>
      <c r="N28" s="150" t="s">
        <v>5432</v>
      </c>
      <c r="O28" s="4" t="s">
        <v>6830</v>
      </c>
    </row>
    <row r="29" spans="1:15" x14ac:dyDescent="0.2">
      <c r="A29" s="20" t="s">
        <v>3881</v>
      </c>
      <c r="E29" s="20" t="s">
        <v>3857</v>
      </c>
      <c r="F29" s="26" t="s">
        <v>3936</v>
      </c>
      <c r="G29">
        <f t="shared" si="0"/>
        <v>1</v>
      </c>
      <c r="J29" s="27" t="s">
        <v>3922</v>
      </c>
      <c r="K29" s="27" t="s">
        <v>4287</v>
      </c>
      <c r="N29" s="150" t="s">
        <v>5355</v>
      </c>
      <c r="O29" s="4" t="s">
        <v>6828</v>
      </c>
    </row>
    <row r="30" spans="1:15" x14ac:dyDescent="0.2">
      <c r="A30" s="20" t="s">
        <v>3882</v>
      </c>
      <c r="E30" s="20" t="s">
        <v>3857</v>
      </c>
      <c r="F30" s="26" t="s">
        <v>7015</v>
      </c>
      <c r="G30">
        <f t="shared" si="0"/>
        <v>1</v>
      </c>
      <c r="J30" s="27" t="s">
        <v>3922</v>
      </c>
      <c r="K30" s="27" t="s">
        <v>4288</v>
      </c>
      <c r="N30" s="150" t="s">
        <v>5658</v>
      </c>
      <c r="O30" s="4" t="s">
        <v>6865</v>
      </c>
    </row>
    <row r="31" spans="1:15" x14ac:dyDescent="0.2">
      <c r="A31" s="20" t="s">
        <v>3883</v>
      </c>
      <c r="E31" s="20" t="s">
        <v>3857</v>
      </c>
      <c r="F31" s="32" t="s">
        <v>3937</v>
      </c>
      <c r="G31">
        <f t="shared" si="0"/>
        <v>1</v>
      </c>
      <c r="J31" s="27" t="s">
        <v>3922</v>
      </c>
      <c r="K31" s="27" t="s">
        <v>4289</v>
      </c>
      <c r="N31" s="150" t="s">
        <v>5433</v>
      </c>
      <c r="O31" s="4" t="s">
        <v>6831</v>
      </c>
    </row>
    <row r="32" spans="1:15" x14ac:dyDescent="0.2">
      <c r="A32" s="20" t="s">
        <v>3884</v>
      </c>
      <c r="E32" s="20" t="s">
        <v>3857</v>
      </c>
      <c r="F32" s="32" t="s">
        <v>3938</v>
      </c>
      <c r="G32">
        <f t="shared" si="0"/>
        <v>1</v>
      </c>
      <c r="J32" s="27" t="s">
        <v>3922</v>
      </c>
      <c r="K32" s="27" t="s">
        <v>4290</v>
      </c>
      <c r="N32" s="150" t="s">
        <v>5434</v>
      </c>
      <c r="O32" s="4" t="s">
        <v>6831</v>
      </c>
    </row>
    <row r="33" spans="1:15" x14ac:dyDescent="0.2">
      <c r="A33" s="20" t="s">
        <v>3885</v>
      </c>
      <c r="E33" s="20" t="s">
        <v>3857</v>
      </c>
      <c r="F33" s="26" t="s">
        <v>3939</v>
      </c>
      <c r="G33">
        <f t="shared" si="0"/>
        <v>1</v>
      </c>
      <c r="J33" s="27" t="s">
        <v>3922</v>
      </c>
      <c r="K33" s="27" t="s">
        <v>4291</v>
      </c>
      <c r="N33" s="150" t="s">
        <v>5435</v>
      </c>
      <c r="O33" s="4" t="s">
        <v>6831</v>
      </c>
    </row>
    <row r="34" spans="1:15" x14ac:dyDescent="0.2">
      <c r="A34" s="20" t="s">
        <v>3886</v>
      </c>
      <c r="E34" s="20" t="s">
        <v>3858</v>
      </c>
      <c r="F34" s="26" t="s">
        <v>3940</v>
      </c>
      <c r="G34">
        <f t="shared" ref="G34:G65" si="1">+COUNTIF(F:F,F34)</f>
        <v>1</v>
      </c>
      <c r="J34" s="27" t="s">
        <v>3922</v>
      </c>
      <c r="K34" s="27" t="s">
        <v>4292</v>
      </c>
      <c r="N34" s="150" t="s">
        <v>5659</v>
      </c>
      <c r="O34" s="4" t="s">
        <v>6866</v>
      </c>
    </row>
    <row r="35" spans="1:15" x14ac:dyDescent="0.2">
      <c r="A35" s="20" t="s">
        <v>3887</v>
      </c>
      <c r="E35" s="20" t="s">
        <v>3858</v>
      </c>
      <c r="F35" s="29" t="s">
        <v>3941</v>
      </c>
      <c r="G35">
        <f t="shared" si="1"/>
        <v>1</v>
      </c>
      <c r="J35" s="27" t="s">
        <v>3922</v>
      </c>
      <c r="K35" s="27" t="s">
        <v>4293</v>
      </c>
      <c r="N35" s="148" t="s">
        <v>6150</v>
      </c>
      <c r="O35" s="4" t="s">
        <v>4013</v>
      </c>
    </row>
    <row r="36" spans="1:15" x14ac:dyDescent="0.2">
      <c r="A36" s="20" t="s">
        <v>3888</v>
      </c>
      <c r="E36" s="20" t="s">
        <v>3859</v>
      </c>
      <c r="F36" s="26" t="s">
        <v>6724</v>
      </c>
      <c r="G36">
        <f t="shared" si="1"/>
        <v>1</v>
      </c>
      <c r="J36" s="27" t="s">
        <v>3922</v>
      </c>
      <c r="K36" s="27" t="s">
        <v>4294</v>
      </c>
      <c r="N36" s="4" t="s">
        <v>6269</v>
      </c>
      <c r="O36" s="4" t="s">
        <v>6910</v>
      </c>
    </row>
    <row r="37" spans="1:15" x14ac:dyDescent="0.2">
      <c r="A37" s="20" t="s">
        <v>3889</v>
      </c>
      <c r="E37" s="20" t="s">
        <v>3859</v>
      </c>
      <c r="F37" s="26" t="s">
        <v>3943</v>
      </c>
      <c r="G37">
        <f t="shared" si="1"/>
        <v>1</v>
      </c>
      <c r="J37" s="27" t="s">
        <v>3922</v>
      </c>
      <c r="K37" s="27" t="s">
        <v>4295</v>
      </c>
      <c r="N37" s="150" t="s">
        <v>6069</v>
      </c>
      <c r="O37" s="4" t="s">
        <v>6885</v>
      </c>
    </row>
    <row r="38" spans="1:15" x14ac:dyDescent="0.2">
      <c r="A38" s="20" t="s">
        <v>3890</v>
      </c>
      <c r="E38" s="20" t="s">
        <v>3859</v>
      </c>
      <c r="F38" s="26" t="s">
        <v>3944</v>
      </c>
      <c r="G38">
        <f t="shared" si="1"/>
        <v>1</v>
      </c>
      <c r="J38" s="27" t="s">
        <v>3922</v>
      </c>
      <c r="K38" s="27" t="s">
        <v>4296</v>
      </c>
      <c r="N38" s="150" t="s">
        <v>6070</v>
      </c>
      <c r="O38" s="4" t="s">
        <v>6886</v>
      </c>
    </row>
    <row r="39" spans="1:15" x14ac:dyDescent="0.2">
      <c r="A39" s="20" t="s">
        <v>3891</v>
      </c>
      <c r="E39" s="20" t="s">
        <v>3859</v>
      </c>
      <c r="F39" s="26" t="s">
        <v>3945</v>
      </c>
      <c r="G39">
        <f t="shared" si="1"/>
        <v>1</v>
      </c>
      <c r="J39" s="27" t="s">
        <v>3922</v>
      </c>
      <c r="K39" s="27" t="s">
        <v>4297</v>
      </c>
      <c r="N39" s="150" t="s">
        <v>6071</v>
      </c>
      <c r="O39" s="4" t="s">
        <v>6885</v>
      </c>
    </row>
    <row r="40" spans="1:15" x14ac:dyDescent="0.2">
      <c r="A40" s="20" t="s">
        <v>3892</v>
      </c>
      <c r="E40" s="20" t="s">
        <v>3859</v>
      </c>
      <c r="F40" s="26" t="s">
        <v>3946</v>
      </c>
      <c r="G40">
        <f t="shared" si="1"/>
        <v>1</v>
      </c>
      <c r="J40" s="27" t="s">
        <v>3922</v>
      </c>
      <c r="K40" s="27" t="s">
        <v>4298</v>
      </c>
      <c r="N40" s="150" t="s">
        <v>6072</v>
      </c>
      <c r="O40" s="4" t="s">
        <v>6885</v>
      </c>
    </row>
    <row r="41" spans="1:15" x14ac:dyDescent="0.2">
      <c r="A41" s="20" t="s">
        <v>3893</v>
      </c>
      <c r="E41" s="20" t="s">
        <v>3859</v>
      </c>
      <c r="F41" s="26" t="s">
        <v>3947</v>
      </c>
      <c r="G41">
        <f t="shared" si="1"/>
        <v>1</v>
      </c>
      <c r="J41" s="27" t="s">
        <v>3922</v>
      </c>
      <c r="K41" s="27" t="s">
        <v>4299</v>
      </c>
      <c r="N41" s="150" t="s">
        <v>6073</v>
      </c>
      <c r="O41" s="4" t="s">
        <v>6885</v>
      </c>
    </row>
    <row r="42" spans="1:15" x14ac:dyDescent="0.2">
      <c r="A42" s="20" t="s">
        <v>3894</v>
      </c>
      <c r="E42" s="20" t="s">
        <v>3859</v>
      </c>
      <c r="F42" s="26" t="s">
        <v>3948</v>
      </c>
      <c r="G42">
        <f t="shared" si="1"/>
        <v>1</v>
      </c>
      <c r="J42" s="27" t="s">
        <v>3922</v>
      </c>
      <c r="K42" s="27" t="s">
        <v>4300</v>
      </c>
      <c r="N42" s="150" t="s">
        <v>6074</v>
      </c>
      <c r="O42" s="4" t="s">
        <v>6885</v>
      </c>
    </row>
    <row r="43" spans="1:15" x14ac:dyDescent="0.2">
      <c r="A43" s="20" t="s">
        <v>3895</v>
      </c>
      <c r="E43" s="20" t="s">
        <v>3859</v>
      </c>
      <c r="F43" s="26" t="s">
        <v>3949</v>
      </c>
      <c r="G43">
        <f t="shared" si="1"/>
        <v>1</v>
      </c>
      <c r="J43" s="27" t="s">
        <v>3922</v>
      </c>
      <c r="K43" s="27" t="s">
        <v>4301</v>
      </c>
      <c r="N43" s="4" t="s">
        <v>6462</v>
      </c>
      <c r="O43" s="4" t="s">
        <v>6938</v>
      </c>
    </row>
    <row r="44" spans="1:15" x14ac:dyDescent="0.2">
      <c r="A44" s="20" t="s">
        <v>3896</v>
      </c>
      <c r="E44" s="20" t="s">
        <v>3859</v>
      </c>
      <c r="F44" s="26" t="s">
        <v>3950</v>
      </c>
      <c r="G44">
        <f t="shared" si="1"/>
        <v>1</v>
      </c>
      <c r="J44" s="27" t="s">
        <v>3922</v>
      </c>
      <c r="K44" s="27" t="s">
        <v>4302</v>
      </c>
      <c r="N44" s="4" t="s">
        <v>6003</v>
      </c>
      <c r="O44" s="4" t="s">
        <v>4013</v>
      </c>
    </row>
    <row r="45" spans="1:15" x14ac:dyDescent="0.2">
      <c r="A45" s="20" t="s">
        <v>3897</v>
      </c>
      <c r="E45" s="20" t="s">
        <v>3859</v>
      </c>
      <c r="F45" s="26" t="s">
        <v>3951</v>
      </c>
      <c r="G45">
        <f t="shared" si="1"/>
        <v>1</v>
      </c>
      <c r="J45" s="27" t="s">
        <v>3922</v>
      </c>
      <c r="K45" s="27" t="s">
        <v>4303</v>
      </c>
      <c r="N45" s="150" t="s">
        <v>5660</v>
      </c>
      <c r="O45" s="4" t="s">
        <v>6866</v>
      </c>
    </row>
    <row r="46" spans="1:15" x14ac:dyDescent="0.2">
      <c r="A46" s="20" t="s">
        <v>3898</v>
      </c>
      <c r="E46" s="20" t="s">
        <v>3859</v>
      </c>
      <c r="F46" s="26" t="s">
        <v>3952</v>
      </c>
      <c r="G46">
        <f t="shared" si="1"/>
        <v>1</v>
      </c>
      <c r="J46" s="27" t="s">
        <v>3922</v>
      </c>
      <c r="K46" s="27" t="s">
        <v>4304</v>
      </c>
      <c r="N46" s="150" t="s">
        <v>6075</v>
      </c>
      <c r="O46" s="4" t="s">
        <v>6886</v>
      </c>
    </row>
    <row r="47" spans="1:15" x14ac:dyDescent="0.2">
      <c r="A47" s="20" t="s">
        <v>3899</v>
      </c>
      <c r="E47" s="20" t="s">
        <v>3860</v>
      </c>
      <c r="F47" s="31" t="s">
        <v>3953</v>
      </c>
      <c r="G47">
        <f t="shared" si="1"/>
        <v>1</v>
      </c>
      <c r="J47" s="27" t="s">
        <v>3922</v>
      </c>
      <c r="K47" s="27" t="s">
        <v>4305</v>
      </c>
      <c r="N47" s="150" t="s">
        <v>5661</v>
      </c>
      <c r="O47" s="4" t="s">
        <v>6867</v>
      </c>
    </row>
    <row r="48" spans="1:15" x14ac:dyDescent="0.2">
      <c r="A48" s="20" t="s">
        <v>3900</v>
      </c>
      <c r="E48" s="20" t="s">
        <v>3860</v>
      </c>
      <c r="F48" s="29" t="s">
        <v>3954</v>
      </c>
      <c r="G48">
        <f t="shared" si="1"/>
        <v>1</v>
      </c>
      <c r="J48" s="27" t="s">
        <v>3922</v>
      </c>
      <c r="K48" s="27" t="s">
        <v>4306</v>
      </c>
      <c r="N48" s="150" t="s">
        <v>5662</v>
      </c>
      <c r="O48" s="4" t="s">
        <v>6867</v>
      </c>
    </row>
    <row r="49" spans="1:15" x14ac:dyDescent="0.2">
      <c r="A49" s="20" t="s">
        <v>3901</v>
      </c>
      <c r="E49" s="20" t="s">
        <v>3860</v>
      </c>
      <c r="F49" s="26" t="s">
        <v>3955</v>
      </c>
      <c r="G49">
        <f t="shared" si="1"/>
        <v>1</v>
      </c>
      <c r="J49" s="27" t="s">
        <v>3922</v>
      </c>
      <c r="K49" s="27" t="s">
        <v>4307</v>
      </c>
      <c r="N49" s="150" t="s">
        <v>5663</v>
      </c>
      <c r="O49" s="4" t="s">
        <v>6867</v>
      </c>
    </row>
    <row r="50" spans="1:15" x14ac:dyDescent="0.2">
      <c r="A50" s="20" t="s">
        <v>3902</v>
      </c>
      <c r="E50" s="20" t="s">
        <v>3860</v>
      </c>
      <c r="F50" s="33" t="s">
        <v>3956</v>
      </c>
      <c r="G50">
        <f t="shared" si="1"/>
        <v>1</v>
      </c>
      <c r="J50" s="27" t="s">
        <v>3922</v>
      </c>
      <c r="K50" s="27" t="s">
        <v>4308</v>
      </c>
      <c r="N50" s="150" t="s">
        <v>5664</v>
      </c>
      <c r="O50" s="4" t="s">
        <v>6867</v>
      </c>
    </row>
    <row r="51" spans="1:15" x14ac:dyDescent="0.2">
      <c r="A51" s="20" t="s">
        <v>3903</v>
      </c>
      <c r="E51" s="20" t="s">
        <v>3860</v>
      </c>
      <c r="F51" s="29" t="s">
        <v>3957</v>
      </c>
      <c r="G51">
        <f t="shared" si="1"/>
        <v>1</v>
      </c>
      <c r="J51" s="27" t="s">
        <v>3922</v>
      </c>
      <c r="K51" s="32" t="s">
        <v>4309</v>
      </c>
      <c r="N51" s="150" t="s">
        <v>5665</v>
      </c>
      <c r="O51" s="4" t="s">
        <v>6867</v>
      </c>
    </row>
    <row r="52" spans="1:15" x14ac:dyDescent="0.2">
      <c r="A52" s="20" t="s">
        <v>3904</v>
      </c>
      <c r="E52" s="20" t="s">
        <v>3860</v>
      </c>
      <c r="F52" s="34" t="s">
        <v>3958</v>
      </c>
      <c r="G52">
        <f t="shared" si="1"/>
        <v>1</v>
      </c>
      <c r="J52" s="27" t="s">
        <v>3922</v>
      </c>
      <c r="K52" s="27" t="s">
        <v>6959</v>
      </c>
      <c r="N52" s="150" t="s">
        <v>5666</v>
      </c>
      <c r="O52" s="4" t="s">
        <v>6867</v>
      </c>
    </row>
    <row r="53" spans="1:15" x14ac:dyDescent="0.2">
      <c r="A53" s="20" t="s">
        <v>3905</v>
      </c>
      <c r="E53" s="20" t="s">
        <v>3861</v>
      </c>
      <c r="F53" s="35" t="s">
        <v>3959</v>
      </c>
      <c r="G53">
        <f t="shared" si="1"/>
        <v>1</v>
      </c>
      <c r="J53" s="30" t="s">
        <v>3923</v>
      </c>
      <c r="K53" s="32" t="s">
        <v>4310</v>
      </c>
      <c r="N53" s="4" t="s">
        <v>6270</v>
      </c>
      <c r="O53" s="4" t="s">
        <v>6911</v>
      </c>
    </row>
    <row r="54" spans="1:15" x14ac:dyDescent="0.2">
      <c r="A54" s="20" t="s">
        <v>3906</v>
      </c>
      <c r="E54" s="20" t="s">
        <v>3861</v>
      </c>
      <c r="F54" s="35" t="s">
        <v>3960</v>
      </c>
      <c r="G54">
        <f t="shared" si="1"/>
        <v>1</v>
      </c>
      <c r="J54" s="30" t="s">
        <v>3923</v>
      </c>
      <c r="K54" s="30" t="s">
        <v>4311</v>
      </c>
      <c r="N54" s="150" t="s">
        <v>5436</v>
      </c>
      <c r="O54" s="4" t="s">
        <v>6832</v>
      </c>
    </row>
    <row r="55" spans="1:15" x14ac:dyDescent="0.2">
      <c r="A55" s="20" t="s">
        <v>3907</v>
      </c>
      <c r="E55" s="20" t="s">
        <v>3861</v>
      </c>
      <c r="F55" s="26" t="s">
        <v>7016</v>
      </c>
      <c r="G55">
        <f t="shared" si="1"/>
        <v>1</v>
      </c>
      <c r="J55" s="30" t="s">
        <v>3923</v>
      </c>
      <c r="K55" s="27" t="s">
        <v>6959</v>
      </c>
      <c r="N55" s="4" t="s">
        <v>6271</v>
      </c>
      <c r="O55" s="4" t="s">
        <v>6911</v>
      </c>
    </row>
    <row r="56" spans="1:15" x14ac:dyDescent="0.2">
      <c r="A56" s="20" t="s">
        <v>3908</v>
      </c>
      <c r="E56" s="20" t="s">
        <v>3861</v>
      </c>
      <c r="F56" s="35" t="s">
        <v>3961</v>
      </c>
      <c r="G56">
        <f t="shared" si="1"/>
        <v>1</v>
      </c>
      <c r="J56" s="30" t="s">
        <v>3923</v>
      </c>
      <c r="K56" s="32" t="s">
        <v>4312</v>
      </c>
      <c r="N56" s="4" t="s">
        <v>4678</v>
      </c>
      <c r="O56" s="4" t="s">
        <v>6779</v>
      </c>
    </row>
    <row r="57" spans="1:15" x14ac:dyDescent="0.2">
      <c r="A57" s="20" t="s">
        <v>3909</v>
      </c>
      <c r="E57" s="20" t="s">
        <v>3861</v>
      </c>
      <c r="F57" s="35" t="s">
        <v>3962</v>
      </c>
      <c r="G57">
        <f t="shared" si="1"/>
        <v>1</v>
      </c>
      <c r="J57" s="27" t="s">
        <v>3924</v>
      </c>
      <c r="K57" s="27" t="s">
        <v>4313</v>
      </c>
      <c r="N57" s="4" t="s">
        <v>4679</v>
      </c>
      <c r="O57" s="4" t="s">
        <v>6780</v>
      </c>
    </row>
    <row r="58" spans="1:15" x14ac:dyDescent="0.2">
      <c r="A58" s="20" t="s">
        <v>3910</v>
      </c>
      <c r="E58" s="20" t="s">
        <v>3861</v>
      </c>
      <c r="F58" s="35" t="s">
        <v>3963</v>
      </c>
      <c r="G58">
        <f t="shared" si="1"/>
        <v>1</v>
      </c>
      <c r="J58" s="27" t="s">
        <v>3924</v>
      </c>
      <c r="K58" s="27" t="s">
        <v>4314</v>
      </c>
      <c r="N58" s="4" t="s">
        <v>4383</v>
      </c>
      <c r="O58" s="27" t="s">
        <v>4013</v>
      </c>
    </row>
    <row r="59" spans="1:15" x14ac:dyDescent="0.2">
      <c r="E59" s="20" t="s">
        <v>3862</v>
      </c>
      <c r="F59" s="26" t="s">
        <v>3964</v>
      </c>
      <c r="G59">
        <f t="shared" si="1"/>
        <v>1</v>
      </c>
      <c r="J59" s="27" t="s">
        <v>3924</v>
      </c>
      <c r="K59" s="27" t="s">
        <v>4315</v>
      </c>
      <c r="N59" s="150" t="s">
        <v>4020</v>
      </c>
      <c r="O59" s="4" t="s">
        <v>6766</v>
      </c>
    </row>
    <row r="60" spans="1:15" x14ac:dyDescent="0.2">
      <c r="E60" s="20" t="s">
        <v>3862</v>
      </c>
      <c r="F60" s="26" t="s">
        <v>3965</v>
      </c>
      <c r="G60">
        <f t="shared" si="1"/>
        <v>1</v>
      </c>
      <c r="J60" s="27" t="s">
        <v>3924</v>
      </c>
      <c r="K60" s="27" t="s">
        <v>4316</v>
      </c>
      <c r="N60" s="150" t="s">
        <v>5356</v>
      </c>
      <c r="O60" s="4" t="s">
        <v>6828</v>
      </c>
    </row>
    <row r="61" spans="1:15" x14ac:dyDescent="0.2">
      <c r="E61" s="20" t="s">
        <v>3862</v>
      </c>
      <c r="F61" s="27" t="s">
        <v>7010</v>
      </c>
      <c r="G61">
        <f t="shared" si="1"/>
        <v>1</v>
      </c>
      <c r="J61" s="27" t="s">
        <v>3924</v>
      </c>
      <c r="K61" s="27" t="s">
        <v>4317</v>
      </c>
      <c r="N61" s="150" t="s">
        <v>5357</v>
      </c>
      <c r="O61" s="4" t="s">
        <v>6827</v>
      </c>
    </row>
    <row r="62" spans="1:15" x14ac:dyDescent="0.2">
      <c r="E62" s="20" t="s">
        <v>3862</v>
      </c>
      <c r="F62" s="26" t="s">
        <v>3966</v>
      </c>
      <c r="G62">
        <f t="shared" si="1"/>
        <v>1</v>
      </c>
      <c r="J62" s="27" t="s">
        <v>3925</v>
      </c>
      <c r="K62" s="32" t="s">
        <v>4318</v>
      </c>
      <c r="N62" s="150" t="s">
        <v>5828</v>
      </c>
      <c r="O62" s="4" t="s">
        <v>6878</v>
      </c>
    </row>
    <row r="63" spans="1:15" x14ac:dyDescent="0.2">
      <c r="E63" s="20" t="s">
        <v>3862</v>
      </c>
      <c r="F63" s="26" t="s">
        <v>3967</v>
      </c>
      <c r="G63">
        <f t="shared" si="1"/>
        <v>1</v>
      </c>
      <c r="J63" s="27" t="s">
        <v>3925</v>
      </c>
      <c r="K63" s="27" t="s">
        <v>4319</v>
      </c>
      <c r="N63" s="150" t="s">
        <v>5437</v>
      </c>
      <c r="O63" s="4" t="s">
        <v>6833</v>
      </c>
    </row>
    <row r="64" spans="1:15" x14ac:dyDescent="0.2">
      <c r="E64" s="20" t="s">
        <v>3862</v>
      </c>
      <c r="F64" s="26" t="s">
        <v>3968</v>
      </c>
      <c r="G64">
        <f t="shared" si="1"/>
        <v>1</v>
      </c>
      <c r="J64" s="27" t="s">
        <v>3925</v>
      </c>
      <c r="K64" s="32" t="s">
        <v>4320</v>
      </c>
      <c r="N64" s="150" t="s">
        <v>5438</v>
      </c>
      <c r="O64" s="4" t="s">
        <v>6833</v>
      </c>
    </row>
    <row r="65" spans="5:15" x14ac:dyDescent="0.2">
      <c r="E65" s="20" t="s">
        <v>3862</v>
      </c>
      <c r="F65" s="26" t="s">
        <v>3969</v>
      </c>
      <c r="G65">
        <f t="shared" si="1"/>
        <v>1</v>
      </c>
      <c r="J65" s="27" t="s">
        <v>3925</v>
      </c>
      <c r="K65" s="32" t="s">
        <v>4302</v>
      </c>
      <c r="N65" s="150" t="s">
        <v>5439</v>
      </c>
      <c r="O65" s="4" t="s">
        <v>6833</v>
      </c>
    </row>
    <row r="66" spans="5:15" x14ac:dyDescent="0.2">
      <c r="E66" s="20" t="s">
        <v>3862</v>
      </c>
      <c r="F66" s="26" t="s">
        <v>3970</v>
      </c>
      <c r="G66">
        <f t="shared" ref="G66:G97" si="2">+COUNTIF(F:F,F66)</f>
        <v>1</v>
      </c>
      <c r="J66" s="27" t="s">
        <v>3925</v>
      </c>
      <c r="K66" s="32" t="s">
        <v>4321</v>
      </c>
      <c r="N66" s="150" t="s">
        <v>5440</v>
      </c>
      <c r="O66" s="4" t="s">
        <v>6833</v>
      </c>
    </row>
    <row r="67" spans="5:15" x14ac:dyDescent="0.2">
      <c r="E67" s="20" t="s">
        <v>3862</v>
      </c>
      <c r="F67" s="26" t="s">
        <v>3971</v>
      </c>
      <c r="G67">
        <f t="shared" si="2"/>
        <v>1</v>
      </c>
      <c r="J67" s="27" t="s">
        <v>3925</v>
      </c>
      <c r="K67" s="27" t="s">
        <v>6959</v>
      </c>
      <c r="N67" s="150" t="s">
        <v>5441</v>
      </c>
      <c r="O67" s="4" t="s">
        <v>6833</v>
      </c>
    </row>
    <row r="68" spans="5:15" x14ac:dyDescent="0.2">
      <c r="E68" s="20" t="s">
        <v>3863</v>
      </c>
      <c r="F68" s="26" t="s">
        <v>3972</v>
      </c>
      <c r="G68">
        <f t="shared" si="2"/>
        <v>1</v>
      </c>
      <c r="J68" s="27" t="s">
        <v>3926</v>
      </c>
      <c r="K68" s="32" t="s">
        <v>4322</v>
      </c>
      <c r="N68" s="150" t="s">
        <v>5442</v>
      </c>
      <c r="O68" s="4" t="s">
        <v>6833</v>
      </c>
    </row>
    <row r="69" spans="5:15" x14ac:dyDescent="0.2">
      <c r="E69" s="20" t="s">
        <v>3863</v>
      </c>
      <c r="F69" s="26" t="s">
        <v>3973</v>
      </c>
      <c r="G69">
        <f t="shared" si="2"/>
        <v>1</v>
      </c>
      <c r="J69" s="27" t="s">
        <v>3926</v>
      </c>
      <c r="K69" s="27" t="s">
        <v>4323</v>
      </c>
      <c r="N69" s="150" t="s">
        <v>5443</v>
      </c>
      <c r="O69" s="4" t="s">
        <v>6833</v>
      </c>
    </row>
    <row r="70" spans="5:15" x14ac:dyDescent="0.2">
      <c r="E70" s="20" t="s">
        <v>3863</v>
      </c>
      <c r="F70" s="26" t="s">
        <v>3974</v>
      </c>
      <c r="G70">
        <f t="shared" si="2"/>
        <v>1</v>
      </c>
      <c r="J70" s="27" t="s">
        <v>3926</v>
      </c>
      <c r="K70" s="27" t="s">
        <v>4324</v>
      </c>
      <c r="N70" s="4" t="s">
        <v>4485</v>
      </c>
      <c r="O70" s="4" t="s">
        <v>4013</v>
      </c>
    </row>
    <row r="71" spans="5:15" x14ac:dyDescent="0.2">
      <c r="E71" s="20" t="s">
        <v>3863</v>
      </c>
      <c r="F71" s="26" t="s">
        <v>3975</v>
      </c>
      <c r="G71">
        <f t="shared" si="2"/>
        <v>1</v>
      </c>
      <c r="J71" s="27" t="s">
        <v>3926</v>
      </c>
      <c r="K71" s="27" t="s">
        <v>4325</v>
      </c>
      <c r="N71" s="150" t="s">
        <v>5444</v>
      </c>
      <c r="O71" s="4" t="s">
        <v>6834</v>
      </c>
    </row>
    <row r="72" spans="5:15" x14ac:dyDescent="0.2">
      <c r="E72" s="20" t="s">
        <v>3863</v>
      </c>
      <c r="F72" s="27" t="s">
        <v>3976</v>
      </c>
      <c r="G72">
        <f t="shared" si="2"/>
        <v>1</v>
      </c>
      <c r="J72" s="27" t="s">
        <v>3926</v>
      </c>
      <c r="K72" s="27" t="s">
        <v>4326</v>
      </c>
      <c r="N72" s="150" t="s">
        <v>5444</v>
      </c>
      <c r="O72" s="4" t="s">
        <v>6881</v>
      </c>
    </row>
    <row r="73" spans="5:15" x14ac:dyDescent="0.2">
      <c r="E73" s="20" t="s">
        <v>3863</v>
      </c>
      <c r="F73" s="26" t="s">
        <v>3977</v>
      </c>
      <c r="G73">
        <f t="shared" si="2"/>
        <v>1</v>
      </c>
      <c r="J73" s="27" t="s">
        <v>3926</v>
      </c>
      <c r="K73" s="27" t="s">
        <v>4327</v>
      </c>
      <c r="N73" s="150" t="s">
        <v>5445</v>
      </c>
      <c r="O73" s="4" t="s">
        <v>6835</v>
      </c>
    </row>
    <row r="74" spans="5:15" x14ac:dyDescent="0.2">
      <c r="E74" s="20" t="s">
        <v>3863</v>
      </c>
      <c r="F74" s="26" t="s">
        <v>3978</v>
      </c>
      <c r="G74">
        <f t="shared" si="2"/>
        <v>1</v>
      </c>
      <c r="J74" s="27" t="s">
        <v>3926</v>
      </c>
      <c r="K74" s="27" t="s">
        <v>4328</v>
      </c>
      <c r="N74" s="150" t="s">
        <v>5446</v>
      </c>
      <c r="O74" s="4" t="s">
        <v>6836</v>
      </c>
    </row>
    <row r="75" spans="5:15" x14ac:dyDescent="0.2">
      <c r="E75" s="20" t="s">
        <v>3863</v>
      </c>
      <c r="F75" s="26" t="s">
        <v>3979</v>
      </c>
      <c r="G75">
        <f t="shared" si="2"/>
        <v>1</v>
      </c>
      <c r="J75" s="27" t="s">
        <v>3926</v>
      </c>
      <c r="K75" s="27" t="s">
        <v>4329</v>
      </c>
      <c r="N75" s="4" t="s">
        <v>6457</v>
      </c>
      <c r="O75" s="4" t="s">
        <v>4013</v>
      </c>
    </row>
    <row r="76" spans="5:15" x14ac:dyDescent="0.2">
      <c r="E76" s="20" t="s">
        <v>3863</v>
      </c>
      <c r="F76" s="26" t="s">
        <v>3980</v>
      </c>
      <c r="G76">
        <f t="shared" si="2"/>
        <v>1</v>
      </c>
      <c r="J76" s="27" t="s">
        <v>3926</v>
      </c>
      <c r="K76" s="27" t="s">
        <v>4330</v>
      </c>
      <c r="N76" s="4" t="s">
        <v>6144</v>
      </c>
      <c r="O76" s="4" t="s">
        <v>4013</v>
      </c>
    </row>
    <row r="77" spans="5:15" x14ac:dyDescent="0.2">
      <c r="E77" s="20" t="s">
        <v>3863</v>
      </c>
      <c r="F77" s="26" t="s">
        <v>3981</v>
      </c>
      <c r="G77">
        <f t="shared" si="2"/>
        <v>1</v>
      </c>
      <c r="J77" s="27" t="s">
        <v>3926</v>
      </c>
      <c r="K77" s="27" t="s">
        <v>4331</v>
      </c>
      <c r="N77" s="150" t="s">
        <v>5890</v>
      </c>
      <c r="O77" s="4" t="s">
        <v>6882</v>
      </c>
    </row>
    <row r="78" spans="5:15" x14ac:dyDescent="0.2">
      <c r="E78" s="20" t="s">
        <v>3863</v>
      </c>
      <c r="F78" s="26" t="s">
        <v>3982</v>
      </c>
      <c r="G78">
        <f t="shared" si="2"/>
        <v>1</v>
      </c>
      <c r="J78" s="27" t="s">
        <v>3926</v>
      </c>
      <c r="K78" s="27" t="s">
        <v>4332</v>
      </c>
      <c r="N78" s="150" t="s">
        <v>5891</v>
      </c>
      <c r="O78" s="4" t="s">
        <v>6882</v>
      </c>
    </row>
    <row r="79" spans="5:15" x14ac:dyDescent="0.2">
      <c r="E79" s="20" t="s">
        <v>3863</v>
      </c>
      <c r="F79" s="26" t="s">
        <v>3983</v>
      </c>
      <c r="G79">
        <f t="shared" si="2"/>
        <v>1</v>
      </c>
      <c r="J79" s="27" t="s">
        <v>3926</v>
      </c>
      <c r="K79" s="27" t="s">
        <v>4300</v>
      </c>
      <c r="N79" s="150" t="s">
        <v>5892</v>
      </c>
      <c r="O79" s="4" t="s">
        <v>6882</v>
      </c>
    </row>
    <row r="80" spans="5:15" x14ac:dyDescent="0.2">
      <c r="E80" s="20" t="s">
        <v>3863</v>
      </c>
      <c r="F80" s="26" t="s">
        <v>3984</v>
      </c>
      <c r="G80">
        <f t="shared" si="2"/>
        <v>1</v>
      </c>
      <c r="J80" s="27" t="s">
        <v>3926</v>
      </c>
      <c r="K80" s="27" t="s">
        <v>6959</v>
      </c>
      <c r="N80" s="150" t="s">
        <v>5893</v>
      </c>
      <c r="O80" s="4" t="s">
        <v>6882</v>
      </c>
    </row>
    <row r="81" spans="5:15" x14ac:dyDescent="0.2">
      <c r="E81" s="20" t="s">
        <v>3863</v>
      </c>
      <c r="F81" s="26" t="s">
        <v>3985</v>
      </c>
      <c r="G81">
        <f t="shared" si="2"/>
        <v>1</v>
      </c>
      <c r="J81" s="27" t="s">
        <v>3926</v>
      </c>
      <c r="K81" s="27" t="s">
        <v>4333</v>
      </c>
      <c r="N81" s="150" t="s">
        <v>5894</v>
      </c>
      <c r="O81" s="4" t="s">
        <v>6882</v>
      </c>
    </row>
    <row r="82" spans="5:15" x14ac:dyDescent="0.2">
      <c r="E82" s="20" t="s">
        <v>3863</v>
      </c>
      <c r="F82" s="27" t="s">
        <v>7012</v>
      </c>
      <c r="G82">
        <f t="shared" si="2"/>
        <v>1</v>
      </c>
      <c r="J82" s="27" t="s">
        <v>3926</v>
      </c>
      <c r="K82" s="27" t="s">
        <v>4334</v>
      </c>
      <c r="N82" s="150" t="s">
        <v>5895</v>
      </c>
      <c r="O82" s="4" t="s">
        <v>6882</v>
      </c>
    </row>
    <row r="83" spans="5:15" x14ac:dyDescent="0.2">
      <c r="E83" s="20" t="s">
        <v>3863</v>
      </c>
      <c r="F83" s="26" t="s">
        <v>3986</v>
      </c>
      <c r="G83">
        <f t="shared" si="2"/>
        <v>1</v>
      </c>
      <c r="J83" s="27" t="s">
        <v>3926</v>
      </c>
      <c r="K83" s="27" t="s">
        <v>4335</v>
      </c>
      <c r="N83" s="4" t="s">
        <v>4542</v>
      </c>
      <c r="O83" s="4" t="s">
        <v>6756</v>
      </c>
    </row>
    <row r="84" spans="5:15" x14ac:dyDescent="0.2">
      <c r="E84" s="20" t="s">
        <v>3863</v>
      </c>
      <c r="F84" s="26" t="s">
        <v>3987</v>
      </c>
      <c r="G84">
        <f t="shared" si="2"/>
        <v>1</v>
      </c>
      <c r="J84" s="27" t="s">
        <v>3926</v>
      </c>
      <c r="K84" s="32" t="s">
        <v>4336</v>
      </c>
      <c r="N84" s="4" t="s">
        <v>5260</v>
      </c>
      <c r="O84" s="4" t="s">
        <v>6825</v>
      </c>
    </row>
    <row r="85" spans="5:15" x14ac:dyDescent="0.2">
      <c r="E85" s="22" t="s">
        <v>3864</v>
      </c>
      <c r="F85" s="36" t="s">
        <v>3988</v>
      </c>
      <c r="G85">
        <f t="shared" si="2"/>
        <v>1</v>
      </c>
      <c r="J85" s="27" t="s">
        <v>3926</v>
      </c>
      <c r="K85" s="32" t="s">
        <v>4337</v>
      </c>
      <c r="N85" s="4" t="s">
        <v>5193</v>
      </c>
      <c r="O85" s="4" t="s">
        <v>6823</v>
      </c>
    </row>
    <row r="86" spans="5:15" x14ac:dyDescent="0.2">
      <c r="E86" s="22" t="s">
        <v>3864</v>
      </c>
      <c r="F86" s="36" t="s">
        <v>3989</v>
      </c>
      <c r="G86">
        <f t="shared" si="2"/>
        <v>1</v>
      </c>
      <c r="J86" s="27" t="s">
        <v>3926</v>
      </c>
      <c r="K86" s="27" t="s">
        <v>4338</v>
      </c>
      <c r="N86" s="4" t="s">
        <v>5294</v>
      </c>
      <c r="O86" s="4" t="s">
        <v>6825</v>
      </c>
    </row>
    <row r="87" spans="5:15" x14ac:dyDescent="0.2">
      <c r="E87" s="22" t="s">
        <v>3864</v>
      </c>
      <c r="F87" s="37" t="s">
        <v>3990</v>
      </c>
      <c r="G87">
        <f t="shared" si="2"/>
        <v>1</v>
      </c>
      <c r="J87" s="27" t="s">
        <v>3926</v>
      </c>
      <c r="K87" s="32" t="s">
        <v>4339</v>
      </c>
      <c r="N87" s="4" t="s">
        <v>6463</v>
      </c>
      <c r="O87" s="4" t="s">
        <v>6938</v>
      </c>
    </row>
    <row r="88" spans="5:15" x14ac:dyDescent="0.2">
      <c r="E88" s="22" t="s">
        <v>3864</v>
      </c>
      <c r="F88" s="37" t="s">
        <v>3991</v>
      </c>
      <c r="G88">
        <f t="shared" si="2"/>
        <v>1</v>
      </c>
      <c r="J88" s="27" t="s">
        <v>3926</v>
      </c>
      <c r="K88" s="27" t="s">
        <v>4340</v>
      </c>
      <c r="N88" s="148" t="s">
        <v>4310</v>
      </c>
      <c r="O88" s="27" t="s">
        <v>4013</v>
      </c>
    </row>
    <row r="89" spans="5:15" x14ac:dyDescent="0.2">
      <c r="E89" s="22" t="s">
        <v>3864</v>
      </c>
      <c r="F89" s="37" t="s">
        <v>3992</v>
      </c>
      <c r="G89">
        <f t="shared" si="2"/>
        <v>1</v>
      </c>
      <c r="J89" s="27" t="s">
        <v>3924</v>
      </c>
      <c r="K89" s="27" t="s">
        <v>4313</v>
      </c>
      <c r="N89" s="27" t="s">
        <v>4325</v>
      </c>
      <c r="O89" s="27" t="s">
        <v>4013</v>
      </c>
    </row>
    <row r="90" spans="5:15" x14ac:dyDescent="0.2">
      <c r="E90" s="22" t="s">
        <v>3864</v>
      </c>
      <c r="F90" s="37" t="s">
        <v>3993</v>
      </c>
      <c r="G90">
        <f t="shared" si="2"/>
        <v>1</v>
      </c>
      <c r="J90" s="27" t="s">
        <v>3924</v>
      </c>
      <c r="K90" s="27" t="s">
        <v>4314</v>
      </c>
      <c r="N90" s="4" t="s">
        <v>5983</v>
      </c>
      <c r="O90" s="4" t="s">
        <v>6884</v>
      </c>
    </row>
    <row r="91" spans="5:15" x14ac:dyDescent="0.2">
      <c r="E91" s="22" t="s">
        <v>3864</v>
      </c>
      <c r="F91" s="37" t="s">
        <v>3994</v>
      </c>
      <c r="G91">
        <f t="shared" si="2"/>
        <v>1</v>
      </c>
      <c r="J91" s="27" t="s">
        <v>3924</v>
      </c>
      <c r="K91" s="27" t="s">
        <v>4315</v>
      </c>
      <c r="N91" s="4" t="s">
        <v>6444</v>
      </c>
      <c r="O91" s="4" t="s">
        <v>4013</v>
      </c>
    </row>
    <row r="92" spans="5:15" x14ac:dyDescent="0.2">
      <c r="E92" s="22" t="s">
        <v>3864</v>
      </c>
      <c r="F92" s="26" t="s">
        <v>3995</v>
      </c>
      <c r="G92">
        <f t="shared" si="2"/>
        <v>1</v>
      </c>
      <c r="J92" s="27" t="s">
        <v>3924</v>
      </c>
      <c r="K92" s="27" t="s">
        <v>4316</v>
      </c>
      <c r="N92" s="4" t="s">
        <v>4496</v>
      </c>
      <c r="O92" s="4" t="s">
        <v>4013</v>
      </c>
    </row>
    <row r="93" spans="5:15" x14ac:dyDescent="0.2">
      <c r="E93" s="22" t="s">
        <v>3864</v>
      </c>
      <c r="F93" s="26" t="s">
        <v>3996</v>
      </c>
      <c r="G93">
        <f t="shared" si="2"/>
        <v>1</v>
      </c>
      <c r="J93" s="27" t="s">
        <v>3924</v>
      </c>
      <c r="K93" s="27" t="s">
        <v>4317</v>
      </c>
      <c r="N93" s="4" t="s">
        <v>4935</v>
      </c>
      <c r="O93" s="4" t="s">
        <v>6766</v>
      </c>
    </row>
    <row r="94" spans="5:15" x14ac:dyDescent="0.2">
      <c r="E94" s="22" t="s">
        <v>3864</v>
      </c>
      <c r="F94" s="26" t="s">
        <v>3997</v>
      </c>
      <c r="G94">
        <f t="shared" si="2"/>
        <v>1</v>
      </c>
      <c r="J94" s="27" t="s">
        <v>3927</v>
      </c>
      <c r="K94" s="27" t="s">
        <v>6959</v>
      </c>
      <c r="N94" s="4" t="s">
        <v>4936</v>
      </c>
      <c r="O94" s="4" t="s">
        <v>6766</v>
      </c>
    </row>
    <row r="95" spans="5:15" x14ac:dyDescent="0.2">
      <c r="E95" s="22" t="s">
        <v>3864</v>
      </c>
      <c r="F95" s="26" t="s">
        <v>3998</v>
      </c>
      <c r="G95">
        <f t="shared" si="2"/>
        <v>1</v>
      </c>
      <c r="J95" s="27" t="s">
        <v>3927</v>
      </c>
      <c r="K95" s="27" t="s">
        <v>4341</v>
      </c>
      <c r="N95" s="4" t="s">
        <v>4937</v>
      </c>
      <c r="O95" s="4" t="s">
        <v>6766</v>
      </c>
    </row>
    <row r="96" spans="5:15" x14ac:dyDescent="0.2">
      <c r="E96" s="22" t="s">
        <v>3864</v>
      </c>
      <c r="F96" s="26" t="s">
        <v>3999</v>
      </c>
      <c r="G96">
        <f t="shared" si="2"/>
        <v>1</v>
      </c>
      <c r="J96" s="26" t="s">
        <v>4269</v>
      </c>
      <c r="K96" s="26" t="s">
        <v>4342</v>
      </c>
      <c r="N96" s="4" t="s">
        <v>4938</v>
      </c>
      <c r="O96" s="4" t="s">
        <v>6766</v>
      </c>
    </row>
    <row r="97" spans="5:15" x14ac:dyDescent="0.2">
      <c r="E97" s="20" t="s">
        <v>3865</v>
      </c>
      <c r="F97" s="26" t="s">
        <v>4000</v>
      </c>
      <c r="G97">
        <f t="shared" si="2"/>
        <v>1</v>
      </c>
      <c r="J97" s="26" t="s">
        <v>4269</v>
      </c>
      <c r="K97" s="27" t="s">
        <v>4343</v>
      </c>
      <c r="N97" s="4" t="s">
        <v>4939</v>
      </c>
      <c r="O97" s="4" t="s">
        <v>6766</v>
      </c>
    </row>
    <row r="98" spans="5:15" x14ac:dyDescent="0.2">
      <c r="E98" s="20" t="s">
        <v>3865</v>
      </c>
      <c r="F98" s="26" t="s">
        <v>4001</v>
      </c>
      <c r="G98">
        <f t="shared" ref="G98:G129" si="3">+COUNTIF(F:F,F98)</f>
        <v>1</v>
      </c>
      <c r="J98" s="26" t="s">
        <v>4269</v>
      </c>
      <c r="K98" s="27" t="s">
        <v>4344</v>
      </c>
      <c r="N98" s="4" t="s">
        <v>4940</v>
      </c>
      <c r="O98" s="4" t="s">
        <v>6766</v>
      </c>
    </row>
    <row r="99" spans="5:15" x14ac:dyDescent="0.2">
      <c r="E99" s="23" t="s">
        <v>3866</v>
      </c>
      <c r="F99" s="32" t="s">
        <v>4002</v>
      </c>
      <c r="G99">
        <f t="shared" si="3"/>
        <v>1</v>
      </c>
      <c r="J99" s="26" t="s">
        <v>4269</v>
      </c>
      <c r="K99" s="27" t="s">
        <v>4345</v>
      </c>
      <c r="N99" s="4" t="s">
        <v>4941</v>
      </c>
      <c r="O99" s="4" t="s">
        <v>6766</v>
      </c>
    </row>
    <row r="100" spans="5:15" x14ac:dyDescent="0.2">
      <c r="E100" s="23" t="s">
        <v>3866</v>
      </c>
      <c r="F100" s="32" t="s">
        <v>4003</v>
      </c>
      <c r="G100">
        <f t="shared" si="3"/>
        <v>1</v>
      </c>
      <c r="J100" s="26" t="s">
        <v>4269</v>
      </c>
      <c r="K100" s="27" t="s">
        <v>4346</v>
      </c>
      <c r="N100" s="150" t="s">
        <v>5829</v>
      </c>
      <c r="O100" s="4" t="s">
        <v>6879</v>
      </c>
    </row>
    <row r="101" spans="5:15" x14ac:dyDescent="0.2">
      <c r="E101" s="23" t="s">
        <v>3866</v>
      </c>
      <c r="F101" s="32" t="s">
        <v>4004</v>
      </c>
      <c r="G101">
        <f t="shared" si="3"/>
        <v>1</v>
      </c>
      <c r="J101" s="27" t="s">
        <v>7011</v>
      </c>
      <c r="K101" s="27" t="s">
        <v>6960</v>
      </c>
      <c r="N101" s="4" t="s">
        <v>4492</v>
      </c>
      <c r="O101" s="4" t="s">
        <v>4013</v>
      </c>
    </row>
    <row r="102" spans="5:15" x14ac:dyDescent="0.2">
      <c r="E102" s="23" t="s">
        <v>3866</v>
      </c>
      <c r="F102" s="32" t="s">
        <v>4005</v>
      </c>
      <c r="G102">
        <f t="shared" si="3"/>
        <v>1</v>
      </c>
      <c r="J102" s="26" t="s">
        <v>3928</v>
      </c>
      <c r="K102" s="26" t="s">
        <v>4347</v>
      </c>
      <c r="N102" s="4" t="s">
        <v>6596</v>
      </c>
      <c r="O102" s="4" t="s">
        <v>6938</v>
      </c>
    </row>
    <row r="103" spans="5:15" x14ac:dyDescent="0.2">
      <c r="E103" s="23" t="s">
        <v>3866</v>
      </c>
      <c r="F103" s="32" t="s">
        <v>4006</v>
      </c>
      <c r="G103">
        <f t="shared" si="3"/>
        <v>1</v>
      </c>
      <c r="J103" s="26" t="s">
        <v>3928</v>
      </c>
      <c r="K103" s="26" t="s">
        <v>4348</v>
      </c>
      <c r="N103" s="150" t="s">
        <v>5447</v>
      </c>
      <c r="O103" s="4" t="s">
        <v>6831</v>
      </c>
    </row>
    <row r="104" spans="5:15" x14ac:dyDescent="0.2">
      <c r="E104" s="23" t="s">
        <v>3866</v>
      </c>
      <c r="F104" s="32" t="s">
        <v>4007</v>
      </c>
      <c r="G104">
        <f t="shared" si="3"/>
        <v>1</v>
      </c>
      <c r="J104" s="26" t="s">
        <v>3928</v>
      </c>
      <c r="K104" s="26" t="s">
        <v>4349</v>
      </c>
      <c r="N104" s="148" t="s">
        <v>4275</v>
      </c>
      <c r="O104" s="27" t="s">
        <v>4013</v>
      </c>
    </row>
    <row r="105" spans="5:15" x14ac:dyDescent="0.2">
      <c r="E105" s="23" t="s">
        <v>3866</v>
      </c>
      <c r="F105" s="32" t="s">
        <v>4008</v>
      </c>
      <c r="G105">
        <f t="shared" si="3"/>
        <v>1</v>
      </c>
      <c r="J105" s="26" t="s">
        <v>3928</v>
      </c>
      <c r="K105" s="26" t="s">
        <v>4350</v>
      </c>
      <c r="N105" s="4" t="s">
        <v>4828</v>
      </c>
      <c r="O105" s="4" t="s">
        <v>6766</v>
      </c>
    </row>
    <row r="106" spans="5:15" x14ac:dyDescent="0.2">
      <c r="E106" s="23" t="s">
        <v>3866</v>
      </c>
      <c r="F106" s="32" t="s">
        <v>4009</v>
      </c>
      <c r="G106">
        <f t="shared" si="3"/>
        <v>1</v>
      </c>
      <c r="J106" s="26" t="s">
        <v>3928</v>
      </c>
      <c r="K106" s="26" t="s">
        <v>4351</v>
      </c>
      <c r="N106" s="150" t="s">
        <v>5667</v>
      </c>
      <c r="O106" s="4" t="s">
        <v>6867</v>
      </c>
    </row>
    <row r="107" spans="5:15" x14ac:dyDescent="0.2">
      <c r="E107" s="23" t="s">
        <v>3866</v>
      </c>
      <c r="F107" s="32" t="s">
        <v>4010</v>
      </c>
      <c r="G107">
        <f t="shared" si="3"/>
        <v>1</v>
      </c>
      <c r="J107" s="26" t="s">
        <v>3928</v>
      </c>
      <c r="K107" s="26" t="s">
        <v>4352</v>
      </c>
      <c r="N107" s="4" t="s">
        <v>5223</v>
      </c>
      <c r="O107" s="4" t="s">
        <v>6825</v>
      </c>
    </row>
    <row r="108" spans="5:15" x14ac:dyDescent="0.2">
      <c r="E108" s="20" t="s">
        <v>3867</v>
      </c>
      <c r="F108" s="38" t="s">
        <v>4011</v>
      </c>
      <c r="G108">
        <f t="shared" si="3"/>
        <v>1</v>
      </c>
      <c r="J108" s="26" t="s">
        <v>3928</v>
      </c>
      <c r="K108" s="26" t="s">
        <v>4353</v>
      </c>
      <c r="N108" s="150" t="s">
        <v>5896</v>
      </c>
      <c r="O108" s="4" t="s">
        <v>6883</v>
      </c>
    </row>
    <row r="109" spans="5:15" x14ac:dyDescent="0.2">
      <c r="E109" s="20" t="s">
        <v>3867</v>
      </c>
      <c r="F109" s="38" t="s">
        <v>4012</v>
      </c>
      <c r="G109">
        <f t="shared" si="3"/>
        <v>1</v>
      </c>
      <c r="J109" s="26" t="s">
        <v>3928</v>
      </c>
      <c r="K109" s="26" t="s">
        <v>4354</v>
      </c>
      <c r="N109" s="150" t="s">
        <v>5668</v>
      </c>
      <c r="O109" s="4" t="s">
        <v>6868</v>
      </c>
    </row>
    <row r="110" spans="5:15" x14ac:dyDescent="0.2">
      <c r="E110" s="20" t="s">
        <v>3868</v>
      </c>
      <c r="F110" s="26" t="s">
        <v>7017</v>
      </c>
      <c r="G110">
        <f t="shared" si="3"/>
        <v>1</v>
      </c>
      <c r="J110" s="26" t="s">
        <v>3928</v>
      </c>
      <c r="K110" s="26" t="s">
        <v>4355</v>
      </c>
      <c r="N110" s="4" t="s">
        <v>5265</v>
      </c>
      <c r="O110" s="4" t="s">
        <v>6823</v>
      </c>
    </row>
    <row r="111" spans="5:15" x14ac:dyDescent="0.2">
      <c r="E111" s="20" t="s">
        <v>3869</v>
      </c>
      <c r="F111" s="26" t="s">
        <v>4014</v>
      </c>
      <c r="G111">
        <f t="shared" si="3"/>
        <v>1</v>
      </c>
      <c r="J111" s="26" t="s">
        <v>3928</v>
      </c>
      <c r="K111" s="26" t="s">
        <v>6960</v>
      </c>
      <c r="N111" s="4" t="s">
        <v>5264</v>
      </c>
      <c r="O111" s="4" t="s">
        <v>6823</v>
      </c>
    </row>
    <row r="112" spans="5:15" x14ac:dyDescent="0.2">
      <c r="E112" s="20" t="s">
        <v>3869</v>
      </c>
      <c r="F112" s="26" t="s">
        <v>4015</v>
      </c>
      <c r="G112">
        <f t="shared" si="3"/>
        <v>1</v>
      </c>
      <c r="J112" s="26" t="s">
        <v>3928</v>
      </c>
      <c r="K112" s="26" t="s">
        <v>4356</v>
      </c>
      <c r="N112" s="4" t="s">
        <v>6458</v>
      </c>
      <c r="O112" s="4" t="s">
        <v>4013</v>
      </c>
    </row>
    <row r="113" spans="5:15" x14ac:dyDescent="0.2">
      <c r="E113" s="20" t="s">
        <v>3869</v>
      </c>
      <c r="F113" s="26" t="s">
        <v>4016</v>
      </c>
      <c r="G113">
        <f t="shared" si="3"/>
        <v>1</v>
      </c>
      <c r="J113" s="26" t="s">
        <v>3928</v>
      </c>
      <c r="K113" s="26" t="s">
        <v>4357</v>
      </c>
      <c r="N113" s="4" t="s">
        <v>6272</v>
      </c>
      <c r="O113" s="4" t="s">
        <v>6910</v>
      </c>
    </row>
    <row r="114" spans="5:15" x14ac:dyDescent="0.2">
      <c r="E114" s="20" t="s">
        <v>3869</v>
      </c>
      <c r="F114" s="26" t="s">
        <v>4017</v>
      </c>
      <c r="G114">
        <f t="shared" si="3"/>
        <v>1</v>
      </c>
      <c r="J114" s="26" t="s">
        <v>3928</v>
      </c>
      <c r="K114" s="26" t="s">
        <v>4358</v>
      </c>
      <c r="N114" s="150" t="s">
        <v>5448</v>
      </c>
      <c r="O114" s="4" t="s">
        <v>6837</v>
      </c>
    </row>
    <row r="115" spans="5:15" x14ac:dyDescent="0.2">
      <c r="E115" s="20" t="s">
        <v>3869</v>
      </c>
      <c r="F115" s="26" t="s">
        <v>4018</v>
      </c>
      <c r="G115">
        <f t="shared" si="3"/>
        <v>1</v>
      </c>
      <c r="J115" s="26" t="s">
        <v>3928</v>
      </c>
      <c r="K115" s="26" t="s">
        <v>4359</v>
      </c>
      <c r="N115" s="150" t="s">
        <v>5358</v>
      </c>
      <c r="O115" s="4" t="s">
        <v>6828</v>
      </c>
    </row>
    <row r="116" spans="5:15" x14ac:dyDescent="0.2">
      <c r="E116" s="20" t="s">
        <v>3869</v>
      </c>
      <c r="F116" s="26" t="s">
        <v>4019</v>
      </c>
      <c r="G116">
        <f t="shared" si="3"/>
        <v>1</v>
      </c>
      <c r="J116" s="26" t="s">
        <v>3928</v>
      </c>
      <c r="K116" s="26" t="s">
        <v>4360</v>
      </c>
      <c r="N116" s="4" t="s">
        <v>6273</v>
      </c>
      <c r="O116" s="4" t="s">
        <v>6910</v>
      </c>
    </row>
    <row r="117" spans="5:15" x14ac:dyDescent="0.2">
      <c r="E117" s="20" t="s">
        <v>3870</v>
      </c>
      <c r="F117" s="26" t="s">
        <v>4020</v>
      </c>
      <c r="G117">
        <f t="shared" si="3"/>
        <v>1</v>
      </c>
      <c r="J117" s="26" t="s">
        <v>3928</v>
      </c>
      <c r="K117" s="26" t="s">
        <v>4361</v>
      </c>
      <c r="N117" s="4" t="s">
        <v>6464</v>
      </c>
      <c r="O117" s="4" t="s">
        <v>6938</v>
      </c>
    </row>
    <row r="118" spans="5:15" x14ac:dyDescent="0.2">
      <c r="E118" s="20" t="s">
        <v>3870</v>
      </c>
      <c r="F118" s="26" t="s">
        <v>4021</v>
      </c>
      <c r="G118">
        <f t="shared" si="3"/>
        <v>1</v>
      </c>
      <c r="J118" s="26" t="s">
        <v>3929</v>
      </c>
      <c r="K118" s="26" t="s">
        <v>4362</v>
      </c>
      <c r="N118" s="4" t="s">
        <v>6465</v>
      </c>
      <c r="O118" s="4" t="s">
        <v>6938</v>
      </c>
    </row>
    <row r="119" spans="5:15" x14ac:dyDescent="0.2">
      <c r="E119" s="20" t="s">
        <v>3870</v>
      </c>
      <c r="F119" s="26" t="s">
        <v>4022</v>
      </c>
      <c r="G119">
        <f t="shared" si="3"/>
        <v>1</v>
      </c>
      <c r="J119" s="26" t="s">
        <v>3929</v>
      </c>
      <c r="K119" s="26" t="s">
        <v>6960</v>
      </c>
      <c r="N119" s="150" t="s">
        <v>6076</v>
      </c>
      <c r="O119" s="4" t="s">
        <v>6885</v>
      </c>
    </row>
    <row r="120" spans="5:15" x14ac:dyDescent="0.2">
      <c r="E120" s="20" t="s">
        <v>3870</v>
      </c>
      <c r="F120" s="26" t="s">
        <v>4023</v>
      </c>
      <c r="G120">
        <f t="shared" si="3"/>
        <v>1</v>
      </c>
      <c r="J120" s="26" t="s">
        <v>3929</v>
      </c>
      <c r="K120" s="26" t="s">
        <v>4363</v>
      </c>
      <c r="N120" s="4" t="s">
        <v>4454</v>
      </c>
      <c r="O120" s="4" t="s">
        <v>6759</v>
      </c>
    </row>
    <row r="121" spans="5:15" x14ac:dyDescent="0.2">
      <c r="E121" s="20" t="s">
        <v>3870</v>
      </c>
      <c r="F121" s="26" t="s">
        <v>4024</v>
      </c>
      <c r="G121">
        <f t="shared" si="3"/>
        <v>1</v>
      </c>
      <c r="J121" s="26" t="s">
        <v>3930</v>
      </c>
      <c r="K121" s="26" t="s">
        <v>4364</v>
      </c>
      <c r="N121" s="150" t="s">
        <v>5449</v>
      </c>
      <c r="O121" s="4" t="s">
        <v>6838</v>
      </c>
    </row>
    <row r="122" spans="5:15" x14ac:dyDescent="0.2">
      <c r="E122" s="20" t="s">
        <v>3870</v>
      </c>
      <c r="F122" s="26" t="s">
        <v>4025</v>
      </c>
      <c r="G122">
        <f t="shared" si="3"/>
        <v>1</v>
      </c>
      <c r="J122" s="26" t="s">
        <v>3930</v>
      </c>
      <c r="K122" s="26" t="s">
        <v>4365</v>
      </c>
      <c r="N122" s="150" t="s">
        <v>5359</v>
      </c>
      <c r="O122" s="4" t="s">
        <v>6827</v>
      </c>
    </row>
    <row r="123" spans="5:15" x14ac:dyDescent="0.2">
      <c r="E123" s="20" t="s">
        <v>3870</v>
      </c>
      <c r="F123" s="26" t="s">
        <v>4026</v>
      </c>
      <c r="G123">
        <f t="shared" si="3"/>
        <v>1</v>
      </c>
      <c r="J123" s="26" t="s">
        <v>3930</v>
      </c>
      <c r="K123" s="26" t="s">
        <v>4366</v>
      </c>
      <c r="N123" s="148" t="s">
        <v>5300</v>
      </c>
      <c r="O123" s="4" t="s">
        <v>6826</v>
      </c>
    </row>
    <row r="124" spans="5:15" x14ac:dyDescent="0.2">
      <c r="E124" s="20" t="s">
        <v>3870</v>
      </c>
      <c r="F124" s="26" t="s">
        <v>4027</v>
      </c>
      <c r="G124">
        <f t="shared" si="3"/>
        <v>1</v>
      </c>
      <c r="J124" s="26" t="s">
        <v>3930</v>
      </c>
      <c r="K124" s="26" t="s">
        <v>4367</v>
      </c>
      <c r="N124" s="150" t="s">
        <v>5450</v>
      </c>
      <c r="O124" s="4" t="s">
        <v>6839</v>
      </c>
    </row>
    <row r="125" spans="5:15" x14ac:dyDescent="0.2">
      <c r="E125" s="20" t="s">
        <v>3870</v>
      </c>
      <c r="F125" s="26" t="s">
        <v>4028</v>
      </c>
      <c r="G125">
        <f t="shared" si="3"/>
        <v>1</v>
      </c>
      <c r="J125" s="26" t="s">
        <v>3930</v>
      </c>
      <c r="K125" s="26" t="s">
        <v>4368</v>
      </c>
      <c r="N125" s="150" t="s">
        <v>5451</v>
      </c>
      <c r="O125" s="4" t="s">
        <v>6831</v>
      </c>
    </row>
    <row r="126" spans="5:15" x14ac:dyDescent="0.2">
      <c r="E126" s="20" t="s">
        <v>3870</v>
      </c>
      <c r="F126" s="26" t="s">
        <v>4029</v>
      </c>
      <c r="G126">
        <f t="shared" si="3"/>
        <v>1</v>
      </c>
      <c r="J126" s="26" t="s">
        <v>3930</v>
      </c>
      <c r="K126" s="26" t="s">
        <v>4369</v>
      </c>
      <c r="N126" s="4" t="s">
        <v>6466</v>
      </c>
      <c r="O126" s="4" t="s">
        <v>4013</v>
      </c>
    </row>
    <row r="127" spans="5:15" x14ac:dyDescent="0.2">
      <c r="E127" s="20" t="s">
        <v>3870</v>
      </c>
      <c r="F127" s="26" t="s">
        <v>4030</v>
      </c>
      <c r="G127">
        <f t="shared" si="3"/>
        <v>1</v>
      </c>
      <c r="J127" s="26" t="s">
        <v>3930</v>
      </c>
      <c r="K127" s="26" t="s">
        <v>4370</v>
      </c>
      <c r="N127" s="4" t="s">
        <v>5190</v>
      </c>
      <c r="O127" s="4" t="s">
        <v>6823</v>
      </c>
    </row>
    <row r="128" spans="5:15" x14ac:dyDescent="0.2">
      <c r="E128" s="20" t="s">
        <v>3870</v>
      </c>
      <c r="F128" s="26" t="s">
        <v>4031</v>
      </c>
      <c r="G128">
        <f t="shared" si="3"/>
        <v>1</v>
      </c>
      <c r="J128" s="26" t="s">
        <v>3930</v>
      </c>
      <c r="K128" s="26" t="s">
        <v>4371</v>
      </c>
      <c r="N128" s="4" t="s">
        <v>6573</v>
      </c>
      <c r="O128" s="4" t="s">
        <v>6938</v>
      </c>
    </row>
    <row r="129" spans="5:15" x14ac:dyDescent="0.2">
      <c r="E129" s="20" t="s">
        <v>3870</v>
      </c>
      <c r="F129" s="26" t="s">
        <v>4032</v>
      </c>
      <c r="G129">
        <f t="shared" si="3"/>
        <v>1</v>
      </c>
      <c r="J129" s="26" t="s">
        <v>3930</v>
      </c>
      <c r="K129" s="26" t="s">
        <v>4372</v>
      </c>
      <c r="N129" s="4" t="s">
        <v>4680</v>
      </c>
      <c r="O129" s="4" t="s">
        <v>6779</v>
      </c>
    </row>
    <row r="130" spans="5:15" x14ac:dyDescent="0.2">
      <c r="E130" s="20" t="s">
        <v>3870</v>
      </c>
      <c r="F130" s="26" t="s">
        <v>4033</v>
      </c>
      <c r="G130">
        <f t="shared" ref="G130:G161" si="4">+COUNTIF(F:F,F130)</f>
        <v>1</v>
      </c>
      <c r="J130" s="26" t="s">
        <v>3930</v>
      </c>
      <c r="K130" s="26" t="s">
        <v>4373</v>
      </c>
      <c r="N130" s="4" t="s">
        <v>4681</v>
      </c>
      <c r="O130" s="4" t="s">
        <v>6780</v>
      </c>
    </row>
    <row r="131" spans="5:15" x14ac:dyDescent="0.2">
      <c r="E131" s="20" t="s">
        <v>3870</v>
      </c>
      <c r="F131" s="26" t="s">
        <v>7013</v>
      </c>
      <c r="G131">
        <f t="shared" si="4"/>
        <v>1</v>
      </c>
      <c r="J131" s="26" t="s">
        <v>3930</v>
      </c>
      <c r="K131" s="26" t="s">
        <v>4374</v>
      </c>
      <c r="N131" s="4" t="s">
        <v>5298</v>
      </c>
      <c r="O131" s="4" t="s">
        <v>6823</v>
      </c>
    </row>
    <row r="132" spans="5:15" x14ac:dyDescent="0.2">
      <c r="E132" s="20" t="s">
        <v>3871</v>
      </c>
      <c r="F132" s="26" t="s">
        <v>4034</v>
      </c>
      <c r="G132">
        <f t="shared" si="4"/>
        <v>1</v>
      </c>
      <c r="J132" s="26" t="s">
        <v>3930</v>
      </c>
      <c r="K132" s="26" t="s">
        <v>4375</v>
      </c>
      <c r="N132" s="27" t="s">
        <v>4313</v>
      </c>
      <c r="O132" s="27" t="s">
        <v>4013</v>
      </c>
    </row>
    <row r="133" spans="5:15" x14ac:dyDescent="0.2">
      <c r="E133" s="20" t="s">
        <v>3871</v>
      </c>
      <c r="F133" s="26" t="s">
        <v>4035</v>
      </c>
      <c r="G133">
        <f t="shared" si="4"/>
        <v>1</v>
      </c>
      <c r="J133" s="26" t="s">
        <v>3930</v>
      </c>
      <c r="K133" s="26" t="s">
        <v>6960</v>
      </c>
      <c r="N133" s="27" t="s">
        <v>4313</v>
      </c>
      <c r="O133" s="27" t="s">
        <v>4013</v>
      </c>
    </row>
    <row r="134" spans="5:15" x14ac:dyDescent="0.2">
      <c r="E134" s="20" t="s">
        <v>3871</v>
      </c>
      <c r="F134" s="26" t="s">
        <v>4036</v>
      </c>
      <c r="G134">
        <f t="shared" si="4"/>
        <v>1</v>
      </c>
      <c r="J134" s="26" t="s">
        <v>3930</v>
      </c>
      <c r="K134" s="26" t="s">
        <v>4376</v>
      </c>
      <c r="N134" s="150" t="s">
        <v>5669</v>
      </c>
      <c r="O134" s="4" t="s">
        <v>6863</v>
      </c>
    </row>
    <row r="135" spans="5:15" x14ac:dyDescent="0.2">
      <c r="E135" s="20" t="s">
        <v>3871</v>
      </c>
      <c r="F135" s="26" t="s">
        <v>4037</v>
      </c>
      <c r="G135">
        <f t="shared" si="4"/>
        <v>1</v>
      </c>
      <c r="J135" s="26" t="s">
        <v>3930</v>
      </c>
      <c r="K135" s="26" t="s">
        <v>4377</v>
      </c>
      <c r="N135" s="4" t="s">
        <v>4465</v>
      </c>
      <c r="O135" s="4" t="s">
        <v>6764</v>
      </c>
    </row>
    <row r="136" spans="5:15" x14ac:dyDescent="0.2">
      <c r="E136" s="20" t="s">
        <v>3871</v>
      </c>
      <c r="F136" s="26" t="s">
        <v>4038</v>
      </c>
      <c r="G136">
        <f t="shared" si="4"/>
        <v>1</v>
      </c>
      <c r="J136" s="26" t="s">
        <v>3930</v>
      </c>
      <c r="K136" s="26" t="s">
        <v>4378</v>
      </c>
      <c r="N136" s="4" t="s">
        <v>6020</v>
      </c>
      <c r="O136" s="4" t="s">
        <v>4013</v>
      </c>
    </row>
    <row r="137" spans="5:15" x14ac:dyDescent="0.2">
      <c r="E137" s="20" t="s">
        <v>3871</v>
      </c>
      <c r="F137" s="26" t="s">
        <v>4039</v>
      </c>
      <c r="G137">
        <f t="shared" si="4"/>
        <v>1</v>
      </c>
      <c r="J137" s="26" t="s">
        <v>3930</v>
      </c>
      <c r="K137" s="26" t="s">
        <v>4379</v>
      </c>
      <c r="N137" s="4" t="s">
        <v>6116</v>
      </c>
      <c r="O137" s="4" t="s">
        <v>4013</v>
      </c>
    </row>
    <row r="138" spans="5:15" x14ac:dyDescent="0.2">
      <c r="E138" s="20" t="s">
        <v>3871</v>
      </c>
      <c r="F138" s="26" t="s">
        <v>4040</v>
      </c>
      <c r="G138">
        <f t="shared" si="4"/>
        <v>1</v>
      </c>
      <c r="J138" s="26" t="s">
        <v>3930</v>
      </c>
      <c r="K138" s="26" t="s">
        <v>4380</v>
      </c>
      <c r="N138" s="148" t="s">
        <v>5305</v>
      </c>
      <c r="O138" s="4" t="s">
        <v>6826</v>
      </c>
    </row>
    <row r="139" spans="5:15" x14ac:dyDescent="0.2">
      <c r="E139" s="20" t="s">
        <v>3872</v>
      </c>
      <c r="F139" s="26" t="s">
        <v>4041</v>
      </c>
      <c r="G139">
        <f t="shared" si="4"/>
        <v>1</v>
      </c>
      <c r="J139" s="26" t="s">
        <v>3930</v>
      </c>
      <c r="K139" s="26" t="s">
        <v>4381</v>
      </c>
      <c r="N139" s="150" t="s">
        <v>5897</v>
      </c>
      <c r="O139" s="4" t="s">
        <v>6882</v>
      </c>
    </row>
    <row r="140" spans="5:15" x14ac:dyDescent="0.2">
      <c r="E140" s="20" t="s">
        <v>3872</v>
      </c>
      <c r="F140" s="26" t="s">
        <v>4042</v>
      </c>
      <c r="G140">
        <f t="shared" si="4"/>
        <v>1</v>
      </c>
      <c r="J140" s="26" t="s">
        <v>3930</v>
      </c>
      <c r="K140" s="26" t="s">
        <v>4382</v>
      </c>
      <c r="N140" s="150" t="s">
        <v>5898</v>
      </c>
      <c r="O140" s="4" t="s">
        <v>6882</v>
      </c>
    </row>
    <row r="141" spans="5:15" x14ac:dyDescent="0.2">
      <c r="E141" s="20" t="s">
        <v>3872</v>
      </c>
      <c r="F141" s="26" t="s">
        <v>4043</v>
      </c>
      <c r="G141">
        <f t="shared" si="4"/>
        <v>1</v>
      </c>
      <c r="J141" s="26" t="s">
        <v>3931</v>
      </c>
      <c r="K141" s="26" t="s">
        <v>6960</v>
      </c>
      <c r="N141" s="4" t="s">
        <v>6274</v>
      </c>
      <c r="O141" s="4" t="s">
        <v>6912</v>
      </c>
    </row>
    <row r="142" spans="5:15" x14ac:dyDescent="0.2">
      <c r="E142" s="20" t="s">
        <v>3872</v>
      </c>
      <c r="F142" s="26" t="s">
        <v>7014</v>
      </c>
      <c r="G142">
        <f t="shared" si="4"/>
        <v>1</v>
      </c>
      <c r="J142" s="26" t="s">
        <v>3932</v>
      </c>
      <c r="K142" s="26" t="s">
        <v>3932</v>
      </c>
      <c r="N142" s="150" t="s">
        <v>6031</v>
      </c>
      <c r="O142" s="4" t="s">
        <v>6885</v>
      </c>
    </row>
    <row r="143" spans="5:15" x14ac:dyDescent="0.2">
      <c r="E143" s="20" t="s">
        <v>3872</v>
      </c>
      <c r="F143" s="26" t="s">
        <v>4044</v>
      </c>
      <c r="G143">
        <f t="shared" si="4"/>
        <v>1</v>
      </c>
      <c r="J143" s="26" t="s">
        <v>3933</v>
      </c>
      <c r="K143" s="26" t="s">
        <v>4383</v>
      </c>
      <c r="N143" s="4" t="s">
        <v>6275</v>
      </c>
      <c r="O143" s="4" t="s">
        <v>6913</v>
      </c>
    </row>
    <row r="144" spans="5:15" x14ac:dyDescent="0.2">
      <c r="E144" s="20" t="s">
        <v>3872</v>
      </c>
      <c r="F144" s="26" t="s">
        <v>4045</v>
      </c>
      <c r="G144">
        <f t="shared" si="4"/>
        <v>1</v>
      </c>
      <c r="J144" s="26" t="s">
        <v>3933</v>
      </c>
      <c r="K144" s="26" t="s">
        <v>4384</v>
      </c>
      <c r="N144" s="148" t="s">
        <v>5308</v>
      </c>
      <c r="O144" s="4" t="s">
        <v>6826</v>
      </c>
    </row>
    <row r="145" spans="5:15" x14ac:dyDescent="0.2">
      <c r="E145" s="20" t="s">
        <v>3872</v>
      </c>
      <c r="F145" s="26" t="s">
        <v>4046</v>
      </c>
      <c r="G145">
        <f t="shared" si="4"/>
        <v>1</v>
      </c>
      <c r="J145" s="26" t="s">
        <v>3933</v>
      </c>
      <c r="K145" s="26" t="s">
        <v>4385</v>
      </c>
      <c r="N145" s="148" t="s">
        <v>5306</v>
      </c>
      <c r="O145" s="4" t="s">
        <v>6826</v>
      </c>
    </row>
    <row r="146" spans="5:15" x14ac:dyDescent="0.2">
      <c r="E146" s="20" t="s">
        <v>3872</v>
      </c>
      <c r="F146" s="26" t="s">
        <v>4047</v>
      </c>
      <c r="G146">
        <f t="shared" si="4"/>
        <v>1</v>
      </c>
      <c r="J146" s="26" t="s">
        <v>3933</v>
      </c>
      <c r="K146" s="26" t="s">
        <v>4386</v>
      </c>
      <c r="N146" s="148" t="s">
        <v>5307</v>
      </c>
      <c r="O146" s="4" t="s">
        <v>6826</v>
      </c>
    </row>
    <row r="147" spans="5:15" x14ac:dyDescent="0.2">
      <c r="E147" s="20" t="s">
        <v>3872</v>
      </c>
      <c r="F147" s="26" t="s">
        <v>4048</v>
      </c>
      <c r="G147">
        <f t="shared" si="4"/>
        <v>1</v>
      </c>
      <c r="J147" s="26" t="s">
        <v>3933</v>
      </c>
      <c r="K147" s="26" t="s">
        <v>4387</v>
      </c>
      <c r="N147" s="4" t="s">
        <v>6231</v>
      </c>
      <c r="O147" s="4" t="s">
        <v>6906</v>
      </c>
    </row>
    <row r="148" spans="5:15" x14ac:dyDescent="0.2">
      <c r="E148" s="20" t="s">
        <v>3872</v>
      </c>
      <c r="F148" s="26" t="s">
        <v>4049</v>
      </c>
      <c r="G148">
        <f t="shared" si="4"/>
        <v>1</v>
      </c>
      <c r="J148" s="26" t="s">
        <v>3933</v>
      </c>
      <c r="K148" s="26" t="s">
        <v>4388</v>
      </c>
      <c r="N148" s="4" t="s">
        <v>5006</v>
      </c>
      <c r="O148" s="4" t="s">
        <v>6766</v>
      </c>
    </row>
    <row r="149" spans="5:15" x14ac:dyDescent="0.2">
      <c r="E149" s="20" t="s">
        <v>3872</v>
      </c>
      <c r="F149" s="26" t="s">
        <v>4050</v>
      </c>
      <c r="G149">
        <f t="shared" si="4"/>
        <v>1</v>
      </c>
      <c r="J149" s="26" t="s">
        <v>3933</v>
      </c>
      <c r="K149" s="26" t="s">
        <v>4389</v>
      </c>
      <c r="N149" s="4" t="s">
        <v>6199</v>
      </c>
      <c r="O149" s="4" t="s">
        <v>6906</v>
      </c>
    </row>
    <row r="150" spans="5:15" x14ac:dyDescent="0.2">
      <c r="E150" s="20" t="s">
        <v>3872</v>
      </c>
      <c r="F150" s="26" t="s">
        <v>4051</v>
      </c>
      <c r="G150">
        <f t="shared" si="4"/>
        <v>1</v>
      </c>
      <c r="J150" s="26" t="s">
        <v>3933</v>
      </c>
      <c r="K150" s="26" t="s">
        <v>4390</v>
      </c>
      <c r="N150" s="4" t="s">
        <v>6004</v>
      </c>
      <c r="O150" s="4" t="s">
        <v>4013</v>
      </c>
    </row>
    <row r="151" spans="5:15" x14ac:dyDescent="0.2">
      <c r="E151" s="20" t="s">
        <v>3872</v>
      </c>
      <c r="F151" s="26" t="s">
        <v>4052</v>
      </c>
      <c r="G151">
        <f t="shared" si="4"/>
        <v>1</v>
      </c>
      <c r="J151" s="26" t="s">
        <v>3933</v>
      </c>
      <c r="K151" s="26" t="s">
        <v>4391</v>
      </c>
      <c r="N151" s="4" t="s">
        <v>4834</v>
      </c>
      <c r="O151" s="4" t="s">
        <v>6766</v>
      </c>
    </row>
    <row r="152" spans="5:15" x14ac:dyDescent="0.2">
      <c r="E152" s="20" t="s">
        <v>3872</v>
      </c>
      <c r="F152" s="26" t="s">
        <v>4053</v>
      </c>
      <c r="G152">
        <f t="shared" si="4"/>
        <v>1</v>
      </c>
      <c r="J152" s="26" t="s">
        <v>3933</v>
      </c>
      <c r="K152" s="26" t="s">
        <v>4392</v>
      </c>
      <c r="N152" s="4" t="s">
        <v>4835</v>
      </c>
      <c r="O152" s="4" t="s">
        <v>6766</v>
      </c>
    </row>
    <row r="153" spans="5:15" x14ac:dyDescent="0.2">
      <c r="E153" s="20" t="s">
        <v>3873</v>
      </c>
      <c r="F153" s="26" t="s">
        <v>4054</v>
      </c>
      <c r="G153">
        <f t="shared" si="4"/>
        <v>1</v>
      </c>
      <c r="J153" s="26" t="s">
        <v>3933</v>
      </c>
      <c r="K153" s="26" t="s">
        <v>4393</v>
      </c>
      <c r="N153" s="4" t="s">
        <v>5350</v>
      </c>
      <c r="O153" s="4" t="s">
        <v>4013</v>
      </c>
    </row>
    <row r="154" spans="5:15" x14ac:dyDescent="0.2">
      <c r="E154" s="20" t="s">
        <v>3873</v>
      </c>
      <c r="F154" s="26" t="s">
        <v>4055</v>
      </c>
      <c r="G154">
        <f t="shared" si="4"/>
        <v>1</v>
      </c>
      <c r="J154" s="26" t="s">
        <v>3933</v>
      </c>
      <c r="K154" s="26" t="s">
        <v>4394</v>
      </c>
      <c r="N154" s="150" t="s">
        <v>5670</v>
      </c>
      <c r="O154" s="4" t="s">
        <v>6869</v>
      </c>
    </row>
    <row r="155" spans="5:15" x14ac:dyDescent="0.2">
      <c r="E155" s="20" t="s">
        <v>3873</v>
      </c>
      <c r="F155" s="26" t="s">
        <v>4056</v>
      </c>
      <c r="G155">
        <f t="shared" si="4"/>
        <v>1</v>
      </c>
      <c r="J155" s="26" t="s">
        <v>3933</v>
      </c>
      <c r="K155" s="26" t="s">
        <v>4395</v>
      </c>
      <c r="N155" s="4" t="s">
        <v>6276</v>
      </c>
      <c r="O155" s="4" t="s">
        <v>6913</v>
      </c>
    </row>
    <row r="156" spans="5:15" x14ac:dyDescent="0.2">
      <c r="E156" s="20" t="s">
        <v>3873</v>
      </c>
      <c r="F156" s="26" t="s">
        <v>4057</v>
      </c>
      <c r="G156">
        <f t="shared" si="4"/>
        <v>1</v>
      </c>
      <c r="J156" s="26" t="s">
        <v>3933</v>
      </c>
      <c r="K156" s="26" t="s">
        <v>4396</v>
      </c>
      <c r="N156" s="150" t="s">
        <v>5360</v>
      </c>
      <c r="O156" s="4" t="s">
        <v>6827</v>
      </c>
    </row>
    <row r="157" spans="5:15" x14ac:dyDescent="0.2">
      <c r="E157" s="20" t="s">
        <v>3873</v>
      </c>
      <c r="F157" s="26" t="s">
        <v>3883</v>
      </c>
      <c r="G157">
        <f t="shared" si="4"/>
        <v>1</v>
      </c>
      <c r="J157" s="26" t="s">
        <v>3933</v>
      </c>
      <c r="K157" s="26" t="s">
        <v>6960</v>
      </c>
      <c r="N157" s="150" t="s">
        <v>5361</v>
      </c>
      <c r="O157" s="4" t="s">
        <v>6827</v>
      </c>
    </row>
    <row r="158" spans="5:15" x14ac:dyDescent="0.2">
      <c r="E158" s="20" t="s">
        <v>3873</v>
      </c>
      <c r="F158" s="26" t="s">
        <v>4058</v>
      </c>
      <c r="G158">
        <f t="shared" si="4"/>
        <v>1</v>
      </c>
      <c r="J158" s="26" t="s">
        <v>3933</v>
      </c>
      <c r="K158" s="26" t="s">
        <v>4397</v>
      </c>
      <c r="N158" s="150" t="s">
        <v>5362</v>
      </c>
      <c r="O158" s="4" t="s">
        <v>6828</v>
      </c>
    </row>
    <row r="159" spans="5:15" x14ac:dyDescent="0.2">
      <c r="E159" s="20" t="s">
        <v>3873</v>
      </c>
      <c r="F159" s="26" t="s">
        <v>4059</v>
      </c>
      <c r="G159">
        <f t="shared" si="4"/>
        <v>1</v>
      </c>
      <c r="J159" s="26" t="s">
        <v>3933</v>
      </c>
      <c r="K159" s="26" t="s">
        <v>4398</v>
      </c>
      <c r="N159" s="150" t="s">
        <v>5363</v>
      </c>
      <c r="O159" s="4" t="s">
        <v>6827</v>
      </c>
    </row>
    <row r="160" spans="5:15" x14ac:dyDescent="0.2">
      <c r="E160" s="20" t="s">
        <v>3873</v>
      </c>
      <c r="F160" s="26" t="s">
        <v>4060</v>
      </c>
      <c r="G160">
        <f t="shared" si="4"/>
        <v>1</v>
      </c>
      <c r="J160" s="26" t="s">
        <v>3933</v>
      </c>
      <c r="K160" s="26" t="s">
        <v>4399</v>
      </c>
      <c r="N160" s="150" t="s">
        <v>5364</v>
      </c>
      <c r="O160" s="4" t="s">
        <v>6827</v>
      </c>
    </row>
    <row r="161" spans="5:15" x14ac:dyDescent="0.2">
      <c r="E161" s="20" t="s">
        <v>3874</v>
      </c>
      <c r="F161" s="32" t="s">
        <v>4061</v>
      </c>
      <c r="G161">
        <f t="shared" si="4"/>
        <v>1</v>
      </c>
      <c r="J161" s="26" t="s">
        <v>3933</v>
      </c>
      <c r="K161" s="26" t="s">
        <v>4400</v>
      </c>
      <c r="N161" s="150" t="s">
        <v>5365</v>
      </c>
      <c r="O161" s="4" t="s">
        <v>6827</v>
      </c>
    </row>
    <row r="162" spans="5:15" x14ac:dyDescent="0.2">
      <c r="E162" s="20" t="s">
        <v>3874</v>
      </c>
      <c r="F162" s="32" t="s">
        <v>4062</v>
      </c>
      <c r="G162">
        <f t="shared" ref="G162:G179" si="5">+COUNTIF(F:F,F162)</f>
        <v>1</v>
      </c>
      <c r="J162" s="26" t="s">
        <v>3933</v>
      </c>
      <c r="K162" s="26" t="s">
        <v>4401</v>
      </c>
      <c r="N162" s="150" t="s">
        <v>5366</v>
      </c>
      <c r="O162" s="4" t="s">
        <v>6827</v>
      </c>
    </row>
    <row r="163" spans="5:15" x14ac:dyDescent="0.2">
      <c r="E163" s="20" t="s">
        <v>3874</v>
      </c>
      <c r="F163" s="32" t="s">
        <v>4063</v>
      </c>
      <c r="G163">
        <f t="shared" si="5"/>
        <v>1</v>
      </c>
      <c r="J163" s="26" t="s">
        <v>3933</v>
      </c>
      <c r="K163" s="26" t="s">
        <v>4402</v>
      </c>
      <c r="N163" s="150" t="s">
        <v>5367</v>
      </c>
      <c r="O163" s="4" t="s">
        <v>6828</v>
      </c>
    </row>
    <row r="164" spans="5:15" x14ac:dyDescent="0.2">
      <c r="E164" s="20" t="s">
        <v>3874</v>
      </c>
      <c r="F164" s="32" t="s">
        <v>4064</v>
      </c>
      <c r="G164">
        <f t="shared" si="5"/>
        <v>1</v>
      </c>
      <c r="J164" s="26" t="s">
        <v>3933</v>
      </c>
      <c r="K164" s="26" t="s">
        <v>4403</v>
      </c>
      <c r="N164" s="150" t="s">
        <v>5368</v>
      </c>
      <c r="O164" s="4" t="s">
        <v>6827</v>
      </c>
    </row>
    <row r="165" spans="5:15" x14ac:dyDescent="0.2">
      <c r="E165" s="20" t="s">
        <v>3874</v>
      </c>
      <c r="F165" s="32" t="s">
        <v>4065</v>
      </c>
      <c r="G165">
        <f t="shared" si="5"/>
        <v>1</v>
      </c>
      <c r="J165" s="26" t="s">
        <v>3934</v>
      </c>
      <c r="K165" s="26" t="s">
        <v>4404</v>
      </c>
      <c r="N165" s="150" t="s">
        <v>5369</v>
      </c>
      <c r="O165" s="4" t="s">
        <v>6827</v>
      </c>
    </row>
    <row r="166" spans="5:15" x14ac:dyDescent="0.2">
      <c r="E166" s="20" t="s">
        <v>3874</v>
      </c>
      <c r="F166" s="32" t="s">
        <v>4066</v>
      </c>
      <c r="G166">
        <f t="shared" si="5"/>
        <v>1</v>
      </c>
      <c r="J166" s="26" t="s">
        <v>3934</v>
      </c>
      <c r="K166" s="26" t="s">
        <v>4405</v>
      </c>
      <c r="N166" s="150" t="s">
        <v>5370</v>
      </c>
      <c r="O166" s="4" t="s">
        <v>6828</v>
      </c>
    </row>
    <row r="167" spans="5:15" x14ac:dyDescent="0.2">
      <c r="E167" s="20" t="s">
        <v>3874</v>
      </c>
      <c r="F167" s="32" t="s">
        <v>4067</v>
      </c>
      <c r="G167">
        <f t="shared" si="5"/>
        <v>1</v>
      </c>
      <c r="J167" s="26" t="s">
        <v>3934</v>
      </c>
      <c r="K167" s="26" t="s">
        <v>4406</v>
      </c>
      <c r="N167" s="150" t="s">
        <v>5371</v>
      </c>
      <c r="O167" s="4" t="s">
        <v>6827</v>
      </c>
    </row>
    <row r="168" spans="5:15" x14ac:dyDescent="0.2">
      <c r="E168" s="24" t="s">
        <v>3875</v>
      </c>
      <c r="F168" s="27" t="s">
        <v>6975</v>
      </c>
      <c r="G168">
        <f t="shared" si="5"/>
        <v>1</v>
      </c>
      <c r="J168" s="26" t="s">
        <v>3934</v>
      </c>
      <c r="K168" s="26" t="s">
        <v>4407</v>
      </c>
      <c r="N168" s="150" t="s">
        <v>5830</v>
      </c>
      <c r="O168" s="4" t="s">
        <v>6879</v>
      </c>
    </row>
    <row r="169" spans="5:15" x14ac:dyDescent="0.2">
      <c r="E169" s="20" t="s">
        <v>3876</v>
      </c>
      <c r="F169" s="26" t="s">
        <v>4068</v>
      </c>
      <c r="G169">
        <f t="shared" si="5"/>
        <v>1</v>
      </c>
      <c r="J169" s="26" t="s">
        <v>3934</v>
      </c>
      <c r="K169" s="26" t="s">
        <v>4408</v>
      </c>
      <c r="N169" s="150" t="s">
        <v>5899</v>
      </c>
      <c r="O169" s="4" t="s">
        <v>6883</v>
      </c>
    </row>
    <row r="170" spans="5:15" x14ac:dyDescent="0.2">
      <c r="E170" s="20" t="s">
        <v>3876</v>
      </c>
      <c r="F170" s="26" t="s">
        <v>4069</v>
      </c>
      <c r="G170">
        <f t="shared" si="5"/>
        <v>1</v>
      </c>
      <c r="J170" s="26" t="s">
        <v>3934</v>
      </c>
      <c r="K170" s="26" t="s">
        <v>4409</v>
      </c>
      <c r="N170" s="150" t="s">
        <v>5900</v>
      </c>
      <c r="O170" s="4" t="s">
        <v>6882</v>
      </c>
    </row>
    <row r="171" spans="5:15" x14ac:dyDescent="0.2">
      <c r="E171" s="20" t="s">
        <v>3876</v>
      </c>
      <c r="F171" s="26" t="s">
        <v>4070</v>
      </c>
      <c r="G171">
        <f t="shared" si="5"/>
        <v>1</v>
      </c>
      <c r="J171" s="26" t="s">
        <v>3934</v>
      </c>
      <c r="K171" s="26" t="s">
        <v>6960</v>
      </c>
      <c r="N171" s="150" t="s">
        <v>5372</v>
      </c>
      <c r="O171" s="4" t="s">
        <v>6827</v>
      </c>
    </row>
    <row r="172" spans="5:15" x14ac:dyDescent="0.2">
      <c r="E172" s="20" t="s">
        <v>3876</v>
      </c>
      <c r="F172" s="26" t="s">
        <v>4071</v>
      </c>
      <c r="G172">
        <f t="shared" si="5"/>
        <v>1</v>
      </c>
      <c r="J172" s="26" t="s">
        <v>3934</v>
      </c>
      <c r="K172" s="26" t="s">
        <v>4410</v>
      </c>
      <c r="N172" s="150" t="s">
        <v>5373</v>
      </c>
      <c r="O172" s="4" t="s">
        <v>6827</v>
      </c>
    </row>
    <row r="173" spans="5:15" x14ac:dyDescent="0.2">
      <c r="E173" s="20" t="s">
        <v>3876</v>
      </c>
      <c r="F173" s="26" t="s">
        <v>4072</v>
      </c>
      <c r="G173">
        <f t="shared" si="5"/>
        <v>1</v>
      </c>
      <c r="J173" s="26" t="s">
        <v>3934</v>
      </c>
      <c r="K173" s="26" t="s">
        <v>4411</v>
      </c>
      <c r="N173" s="4" t="s">
        <v>4366</v>
      </c>
      <c r="O173" s="27" t="s">
        <v>4013</v>
      </c>
    </row>
    <row r="174" spans="5:15" x14ac:dyDescent="0.2">
      <c r="E174" s="20" t="s">
        <v>3877</v>
      </c>
      <c r="F174" s="41" t="s">
        <v>4073</v>
      </c>
      <c r="G174">
        <f t="shared" si="5"/>
        <v>1</v>
      </c>
      <c r="J174" s="26" t="s">
        <v>3934</v>
      </c>
      <c r="K174" s="26" t="s">
        <v>4412</v>
      </c>
      <c r="N174" s="27" t="s">
        <v>4287</v>
      </c>
      <c r="O174" s="27" t="s">
        <v>4013</v>
      </c>
    </row>
    <row r="175" spans="5:15" x14ac:dyDescent="0.2">
      <c r="E175" s="20" t="s">
        <v>3877</v>
      </c>
      <c r="F175" s="41" t="s">
        <v>4074</v>
      </c>
      <c r="G175">
        <f t="shared" si="5"/>
        <v>1</v>
      </c>
      <c r="J175" s="26" t="s">
        <v>3934</v>
      </c>
      <c r="K175" s="26" t="s">
        <v>4413</v>
      </c>
      <c r="N175" s="4" t="s">
        <v>4616</v>
      </c>
      <c r="O175" s="4" t="s">
        <v>6766</v>
      </c>
    </row>
    <row r="176" spans="5:15" x14ac:dyDescent="0.2">
      <c r="E176" s="20" t="s">
        <v>3877</v>
      </c>
      <c r="F176" s="41" t="s">
        <v>4075</v>
      </c>
      <c r="G176">
        <f t="shared" si="5"/>
        <v>1</v>
      </c>
      <c r="J176" s="31" t="s">
        <v>3935</v>
      </c>
      <c r="K176" s="31" t="s">
        <v>6961</v>
      </c>
      <c r="N176" s="150" t="s">
        <v>5671</v>
      </c>
      <c r="O176" s="4" t="s">
        <v>6870</v>
      </c>
    </row>
    <row r="177" spans="5:15" x14ac:dyDescent="0.2">
      <c r="E177" s="20" t="s">
        <v>3877</v>
      </c>
      <c r="F177" s="41" t="s">
        <v>4076</v>
      </c>
      <c r="G177">
        <f t="shared" si="5"/>
        <v>1</v>
      </c>
      <c r="J177" s="26" t="s">
        <v>3936</v>
      </c>
      <c r="K177" s="32" t="s">
        <v>4414</v>
      </c>
      <c r="N177" s="4" t="s">
        <v>4476</v>
      </c>
      <c r="O177" s="4" t="s">
        <v>6764</v>
      </c>
    </row>
    <row r="178" spans="5:15" x14ac:dyDescent="0.2">
      <c r="E178" s="20" t="s">
        <v>3877</v>
      </c>
      <c r="F178" s="41" t="s">
        <v>4077</v>
      </c>
      <c r="G178">
        <f t="shared" si="5"/>
        <v>1</v>
      </c>
      <c r="J178" s="26" t="s">
        <v>3936</v>
      </c>
      <c r="K178" s="32" t="s">
        <v>4415</v>
      </c>
      <c r="N178" s="4" t="s">
        <v>4476</v>
      </c>
      <c r="O178" s="4" t="s">
        <v>6765</v>
      </c>
    </row>
    <row r="179" spans="5:15" x14ac:dyDescent="0.2">
      <c r="E179" s="25" t="s">
        <v>3878</v>
      </c>
      <c r="F179" s="41" t="s">
        <v>4078</v>
      </c>
      <c r="G179">
        <f t="shared" si="5"/>
        <v>1</v>
      </c>
      <c r="J179" s="26" t="s">
        <v>3936</v>
      </c>
      <c r="K179" s="26" t="s">
        <v>4416</v>
      </c>
      <c r="N179" s="4" t="s">
        <v>4478</v>
      </c>
      <c r="O179" s="4" t="s">
        <v>6764</v>
      </c>
    </row>
    <row r="180" spans="5:15" x14ac:dyDescent="0.2">
      <c r="E180" s="25" t="s">
        <v>3878</v>
      </c>
      <c r="F180" s="31" t="s">
        <v>4079</v>
      </c>
      <c r="G180">
        <f>+COUNTIF(F:F,#REF!)</f>
        <v>0</v>
      </c>
      <c r="J180" s="26" t="s">
        <v>3936</v>
      </c>
      <c r="K180" s="32" t="s">
        <v>4417</v>
      </c>
      <c r="N180" s="4" t="s">
        <v>4478</v>
      </c>
      <c r="O180" s="4" t="s">
        <v>6765</v>
      </c>
    </row>
    <row r="181" spans="5:15" x14ac:dyDescent="0.2">
      <c r="E181" s="25" t="s">
        <v>3878</v>
      </c>
      <c r="F181" s="31" t="s">
        <v>4080</v>
      </c>
      <c r="G181">
        <f t="shared" ref="G181:G244" si="6">+COUNTIF(F:F,F180)</f>
        <v>1</v>
      </c>
      <c r="J181" s="26" t="s">
        <v>3936</v>
      </c>
      <c r="K181" s="26" t="s">
        <v>4418</v>
      </c>
      <c r="N181" s="4" t="s">
        <v>4682</v>
      </c>
      <c r="O181" s="4" t="s">
        <v>6781</v>
      </c>
    </row>
    <row r="182" spans="5:15" x14ac:dyDescent="0.2">
      <c r="E182" s="25" t="s">
        <v>3878</v>
      </c>
      <c r="F182" s="41" t="s">
        <v>4081</v>
      </c>
      <c r="G182">
        <f t="shared" si="6"/>
        <v>1</v>
      </c>
      <c r="J182" s="26" t="s">
        <v>3936</v>
      </c>
      <c r="K182" s="26" t="s">
        <v>6962</v>
      </c>
      <c r="N182" s="4" t="s">
        <v>5975</v>
      </c>
      <c r="O182" s="4" t="s">
        <v>4013</v>
      </c>
    </row>
    <row r="183" spans="5:15" x14ac:dyDescent="0.2">
      <c r="E183" s="25" t="s">
        <v>3878</v>
      </c>
      <c r="F183" s="41" t="s">
        <v>4082</v>
      </c>
      <c r="G183">
        <f t="shared" si="6"/>
        <v>1</v>
      </c>
      <c r="J183" s="26" t="s">
        <v>3936</v>
      </c>
      <c r="K183" s="26" t="s">
        <v>4419</v>
      </c>
      <c r="N183" s="4" t="s">
        <v>5007</v>
      </c>
      <c r="O183" s="4" t="s">
        <v>6766</v>
      </c>
    </row>
    <row r="184" spans="5:15" x14ac:dyDescent="0.2">
      <c r="E184" s="20" t="s">
        <v>3879</v>
      </c>
      <c r="F184" s="26" t="s">
        <v>4083</v>
      </c>
      <c r="G184">
        <f t="shared" si="6"/>
        <v>1</v>
      </c>
      <c r="J184" s="26" t="s">
        <v>7015</v>
      </c>
      <c r="K184" s="26" t="s">
        <v>4013</v>
      </c>
      <c r="N184" s="4" t="s">
        <v>4466</v>
      </c>
      <c r="O184" s="4" t="s">
        <v>6764</v>
      </c>
    </row>
    <row r="185" spans="5:15" x14ac:dyDescent="0.2">
      <c r="E185" s="20" t="s">
        <v>3879</v>
      </c>
      <c r="F185" s="26" t="s">
        <v>4084</v>
      </c>
      <c r="G185">
        <f t="shared" si="6"/>
        <v>1</v>
      </c>
      <c r="J185" s="32" t="s">
        <v>3937</v>
      </c>
      <c r="K185" s="26" t="s">
        <v>4420</v>
      </c>
      <c r="N185" s="4" t="s">
        <v>5111</v>
      </c>
      <c r="O185" s="4" t="s">
        <v>6766</v>
      </c>
    </row>
    <row r="186" spans="5:15" x14ac:dyDescent="0.2">
      <c r="E186" s="20" t="s">
        <v>3879</v>
      </c>
      <c r="F186" s="26" t="s">
        <v>4085</v>
      </c>
      <c r="G186">
        <f t="shared" si="6"/>
        <v>1</v>
      </c>
      <c r="J186" s="32" t="s">
        <v>3937</v>
      </c>
      <c r="K186" s="26" t="s">
        <v>4421</v>
      </c>
      <c r="N186" s="4" t="s">
        <v>4022</v>
      </c>
      <c r="O186" s="4" t="s">
        <v>6777</v>
      </c>
    </row>
    <row r="187" spans="5:15" x14ac:dyDescent="0.2">
      <c r="E187" s="20" t="s">
        <v>3879</v>
      </c>
      <c r="F187" s="26" t="s">
        <v>4086</v>
      </c>
      <c r="G187">
        <f t="shared" si="6"/>
        <v>1</v>
      </c>
      <c r="J187" s="32" t="s">
        <v>3937</v>
      </c>
      <c r="K187" s="26" t="s">
        <v>4422</v>
      </c>
      <c r="N187" s="4" t="s">
        <v>4665</v>
      </c>
      <c r="O187" s="4" t="s">
        <v>6777</v>
      </c>
    </row>
    <row r="188" spans="5:15" x14ac:dyDescent="0.2">
      <c r="E188" s="20" t="s">
        <v>3879</v>
      </c>
      <c r="F188" s="26" t="s">
        <v>4087</v>
      </c>
      <c r="G188">
        <f t="shared" si="6"/>
        <v>1</v>
      </c>
      <c r="J188" s="32" t="s">
        <v>3937</v>
      </c>
      <c r="K188" s="26" t="s">
        <v>6962</v>
      </c>
      <c r="N188" s="4" t="s">
        <v>4666</v>
      </c>
      <c r="O188" s="4" t="s">
        <v>6777</v>
      </c>
    </row>
    <row r="189" spans="5:15" x14ac:dyDescent="0.2">
      <c r="E189" s="20" t="s">
        <v>3879</v>
      </c>
      <c r="F189" s="26" t="s">
        <v>4088</v>
      </c>
      <c r="G189">
        <f t="shared" si="6"/>
        <v>1</v>
      </c>
      <c r="J189" s="32" t="s">
        <v>3937</v>
      </c>
      <c r="K189" s="26" t="s">
        <v>4423</v>
      </c>
      <c r="N189" s="4" t="s">
        <v>4667</v>
      </c>
      <c r="O189" s="4" t="s">
        <v>6778</v>
      </c>
    </row>
    <row r="190" spans="5:15" x14ac:dyDescent="0.2">
      <c r="E190" s="20" t="s">
        <v>3879</v>
      </c>
      <c r="F190" s="26" t="s">
        <v>4089</v>
      </c>
      <c r="G190">
        <f t="shared" si="6"/>
        <v>1</v>
      </c>
      <c r="J190" s="32" t="s">
        <v>3937</v>
      </c>
      <c r="K190" s="26" t="s">
        <v>4424</v>
      </c>
      <c r="N190" s="4" t="s">
        <v>5032</v>
      </c>
      <c r="O190" s="4" t="s">
        <v>6766</v>
      </c>
    </row>
    <row r="191" spans="5:15" x14ac:dyDescent="0.2">
      <c r="E191" s="20" t="s">
        <v>3879</v>
      </c>
      <c r="F191" s="26" t="s">
        <v>4090</v>
      </c>
      <c r="G191">
        <f t="shared" si="6"/>
        <v>1</v>
      </c>
      <c r="J191" s="32" t="s">
        <v>3937</v>
      </c>
      <c r="K191" s="26" t="s">
        <v>4425</v>
      </c>
      <c r="N191" s="4" t="s">
        <v>4683</v>
      </c>
      <c r="O191" s="4" t="s">
        <v>6779</v>
      </c>
    </row>
    <row r="192" spans="5:15" x14ac:dyDescent="0.2">
      <c r="E192" s="20" t="s">
        <v>3879</v>
      </c>
      <c r="F192" s="26" t="s">
        <v>4091</v>
      </c>
      <c r="G192">
        <f t="shared" si="6"/>
        <v>1</v>
      </c>
      <c r="J192" s="32" t="s">
        <v>3937</v>
      </c>
      <c r="K192" s="51" t="s">
        <v>4426</v>
      </c>
      <c r="N192" s="4" t="s">
        <v>4684</v>
      </c>
      <c r="O192" s="4" t="s">
        <v>6780</v>
      </c>
    </row>
    <row r="193" spans="5:15" x14ac:dyDescent="0.2">
      <c r="E193" s="20" t="s">
        <v>3879</v>
      </c>
      <c r="F193" s="26" t="s">
        <v>4092</v>
      </c>
      <c r="G193">
        <f t="shared" si="6"/>
        <v>1</v>
      </c>
      <c r="J193" s="32" t="s">
        <v>3937</v>
      </c>
      <c r="K193" s="26" t="s">
        <v>4427</v>
      </c>
      <c r="N193" s="4" t="s">
        <v>6404</v>
      </c>
      <c r="O193" s="4" t="s">
        <v>4013</v>
      </c>
    </row>
    <row r="194" spans="5:15" x14ac:dyDescent="0.2">
      <c r="E194" s="20" t="s">
        <v>3879</v>
      </c>
      <c r="F194" s="26" t="s">
        <v>4093</v>
      </c>
      <c r="G194">
        <f t="shared" si="6"/>
        <v>1</v>
      </c>
      <c r="J194" s="32" t="s">
        <v>3938</v>
      </c>
      <c r="K194" s="26" t="s">
        <v>6962</v>
      </c>
      <c r="N194" s="4" t="s">
        <v>4384</v>
      </c>
      <c r="O194" s="27" t="s">
        <v>4013</v>
      </c>
    </row>
    <row r="195" spans="5:15" x14ac:dyDescent="0.2">
      <c r="E195" s="20" t="s">
        <v>3879</v>
      </c>
      <c r="F195" s="26" t="s">
        <v>4094</v>
      </c>
      <c r="G195">
        <f t="shared" si="6"/>
        <v>1</v>
      </c>
      <c r="J195" s="32" t="s">
        <v>3938</v>
      </c>
      <c r="K195" s="29" t="s">
        <v>4428</v>
      </c>
      <c r="N195" s="150" t="s">
        <v>6032</v>
      </c>
      <c r="O195" s="4" t="s">
        <v>6885</v>
      </c>
    </row>
    <row r="196" spans="5:15" x14ac:dyDescent="0.2">
      <c r="E196" s="20" t="s">
        <v>3879</v>
      </c>
      <c r="F196" s="26" t="s">
        <v>4095</v>
      </c>
      <c r="G196">
        <f t="shared" si="6"/>
        <v>1</v>
      </c>
      <c r="J196" s="32" t="s">
        <v>3938</v>
      </c>
      <c r="K196" s="32" t="s">
        <v>4429</v>
      </c>
      <c r="N196" s="150" t="s">
        <v>6033</v>
      </c>
      <c r="O196" s="4" t="s">
        <v>6886</v>
      </c>
    </row>
    <row r="197" spans="5:15" x14ac:dyDescent="0.2">
      <c r="E197" s="20" t="s">
        <v>3879</v>
      </c>
      <c r="F197" s="26" t="s">
        <v>4096</v>
      </c>
      <c r="G197">
        <f t="shared" si="6"/>
        <v>1</v>
      </c>
      <c r="J197" s="32" t="s">
        <v>3938</v>
      </c>
      <c r="K197" s="32" t="s">
        <v>4430</v>
      </c>
      <c r="N197" s="150" t="s">
        <v>6034</v>
      </c>
      <c r="O197" s="4" t="s">
        <v>6885</v>
      </c>
    </row>
    <row r="198" spans="5:15" x14ac:dyDescent="0.2">
      <c r="E198" s="20" t="s">
        <v>3879</v>
      </c>
      <c r="F198" s="26" t="s">
        <v>4097</v>
      </c>
      <c r="G198">
        <f t="shared" si="6"/>
        <v>1</v>
      </c>
      <c r="J198" s="26" t="s">
        <v>3939</v>
      </c>
      <c r="K198" s="26" t="s">
        <v>6961</v>
      </c>
      <c r="N198" s="150" t="s">
        <v>6035</v>
      </c>
      <c r="O198" s="4" t="s">
        <v>6885</v>
      </c>
    </row>
    <row r="199" spans="5:15" x14ac:dyDescent="0.2">
      <c r="E199" s="20" t="s">
        <v>3879</v>
      </c>
      <c r="F199" s="26" t="s">
        <v>4098</v>
      </c>
      <c r="G199">
        <f t="shared" si="6"/>
        <v>1</v>
      </c>
      <c r="J199" s="26" t="s">
        <v>3940</v>
      </c>
      <c r="K199" s="29" t="s">
        <v>4431</v>
      </c>
      <c r="N199" s="150" t="s">
        <v>6036</v>
      </c>
      <c r="O199" s="4" t="s">
        <v>6885</v>
      </c>
    </row>
    <row r="200" spans="5:15" x14ac:dyDescent="0.2">
      <c r="E200" s="20" t="s">
        <v>3879</v>
      </c>
      <c r="F200" s="26" t="s">
        <v>4099</v>
      </c>
      <c r="G200">
        <f t="shared" si="6"/>
        <v>1</v>
      </c>
      <c r="J200" s="26" t="s">
        <v>3940</v>
      </c>
      <c r="K200" s="32" t="s">
        <v>4432</v>
      </c>
      <c r="N200" s="4" t="s">
        <v>6170</v>
      </c>
      <c r="O200" s="4" t="s">
        <v>4013</v>
      </c>
    </row>
    <row r="201" spans="5:15" x14ac:dyDescent="0.2">
      <c r="E201" s="20" t="s">
        <v>3879</v>
      </c>
      <c r="F201" s="26" t="s">
        <v>4100</v>
      </c>
      <c r="G201">
        <f t="shared" si="6"/>
        <v>1</v>
      </c>
      <c r="J201" s="26" t="s">
        <v>3940</v>
      </c>
      <c r="K201" s="29" t="s">
        <v>4433</v>
      </c>
      <c r="N201" s="148" t="s">
        <v>4271</v>
      </c>
      <c r="O201" s="27" t="s">
        <v>4013</v>
      </c>
    </row>
    <row r="202" spans="5:15" x14ac:dyDescent="0.2">
      <c r="E202" s="20" t="s">
        <v>3880</v>
      </c>
      <c r="F202" s="26" t="s">
        <v>6978</v>
      </c>
      <c r="G202">
        <f t="shared" si="6"/>
        <v>1</v>
      </c>
      <c r="J202" s="26" t="s">
        <v>3940</v>
      </c>
      <c r="K202" s="26" t="s">
        <v>3940</v>
      </c>
      <c r="N202" s="148" t="s">
        <v>6158</v>
      </c>
      <c r="O202" s="4" t="s">
        <v>4013</v>
      </c>
    </row>
    <row r="203" spans="5:15" x14ac:dyDescent="0.2">
      <c r="E203" s="20" t="s">
        <v>3881</v>
      </c>
      <c r="F203" s="26" t="s">
        <v>4101</v>
      </c>
      <c r="G203">
        <f t="shared" si="6"/>
        <v>1</v>
      </c>
      <c r="J203" s="29" t="s">
        <v>3941</v>
      </c>
      <c r="K203" s="32" t="s">
        <v>4434</v>
      </c>
      <c r="N203" s="4" t="s">
        <v>6612</v>
      </c>
      <c r="O203" s="4" t="s">
        <v>6938</v>
      </c>
    </row>
    <row r="204" spans="5:15" x14ac:dyDescent="0.2">
      <c r="E204" s="20" t="s">
        <v>3881</v>
      </c>
      <c r="F204" s="26" t="s">
        <v>4102</v>
      </c>
      <c r="G204">
        <f t="shared" si="6"/>
        <v>1</v>
      </c>
      <c r="J204" s="29" t="s">
        <v>3941</v>
      </c>
      <c r="K204" s="32" t="s">
        <v>4435</v>
      </c>
      <c r="N204" s="4" t="s">
        <v>5008</v>
      </c>
      <c r="O204" s="4" t="s">
        <v>6766</v>
      </c>
    </row>
    <row r="205" spans="5:15" x14ac:dyDescent="0.2">
      <c r="E205" s="20" t="s">
        <v>3881</v>
      </c>
      <c r="F205" s="32" t="s">
        <v>4103</v>
      </c>
      <c r="G205">
        <f t="shared" si="6"/>
        <v>1</v>
      </c>
      <c r="J205" s="26" t="s">
        <v>3942</v>
      </c>
      <c r="K205" s="26" t="s">
        <v>6963</v>
      </c>
      <c r="N205" s="4" t="s">
        <v>6467</v>
      </c>
      <c r="O205" s="4" t="s">
        <v>6938</v>
      </c>
    </row>
    <row r="206" spans="5:15" x14ac:dyDescent="0.2">
      <c r="E206" s="20" t="s">
        <v>3881</v>
      </c>
      <c r="F206" s="32" t="s">
        <v>4104</v>
      </c>
      <c r="G206">
        <f t="shared" si="6"/>
        <v>1</v>
      </c>
      <c r="J206" s="26" t="s">
        <v>3943</v>
      </c>
      <c r="K206" s="26" t="s">
        <v>6963</v>
      </c>
      <c r="N206" s="150" t="s">
        <v>5452</v>
      </c>
      <c r="O206" s="4" t="s">
        <v>6835</v>
      </c>
    </row>
    <row r="207" spans="5:15" x14ac:dyDescent="0.2">
      <c r="E207" s="20" t="s">
        <v>3881</v>
      </c>
      <c r="F207" s="32" t="s">
        <v>4105</v>
      </c>
      <c r="G207">
        <f t="shared" si="6"/>
        <v>1</v>
      </c>
      <c r="J207" s="26" t="s">
        <v>3944</v>
      </c>
      <c r="K207" s="26" t="s">
        <v>6963</v>
      </c>
      <c r="N207" s="4" t="s">
        <v>4385</v>
      </c>
      <c r="O207" s="27" t="s">
        <v>4013</v>
      </c>
    </row>
    <row r="208" spans="5:15" x14ac:dyDescent="0.2">
      <c r="E208" s="20" t="s">
        <v>3881</v>
      </c>
      <c r="F208" s="26" t="s">
        <v>4106</v>
      </c>
      <c r="G208">
        <f t="shared" si="6"/>
        <v>1</v>
      </c>
      <c r="J208" s="26" t="s">
        <v>3945</v>
      </c>
      <c r="K208" s="26" t="s">
        <v>6963</v>
      </c>
      <c r="N208" s="4" t="s">
        <v>4385</v>
      </c>
      <c r="O208" s="4" t="s">
        <v>4013</v>
      </c>
    </row>
    <row r="209" spans="5:15" x14ac:dyDescent="0.2">
      <c r="E209" s="20" t="s">
        <v>3882</v>
      </c>
      <c r="F209" s="26" t="s">
        <v>4107</v>
      </c>
      <c r="G209">
        <f t="shared" si="6"/>
        <v>1</v>
      </c>
      <c r="J209" s="26" t="s">
        <v>3946</v>
      </c>
      <c r="K209" s="26" t="s">
        <v>6963</v>
      </c>
      <c r="N209" s="150" t="s">
        <v>5672</v>
      </c>
      <c r="O209" s="4" t="s">
        <v>6871</v>
      </c>
    </row>
    <row r="210" spans="5:15" x14ac:dyDescent="0.2">
      <c r="E210" s="20" t="s">
        <v>3883</v>
      </c>
      <c r="F210" s="26" t="s">
        <v>4108</v>
      </c>
      <c r="G210">
        <f t="shared" si="6"/>
        <v>1</v>
      </c>
      <c r="J210" s="26" t="s">
        <v>3947</v>
      </c>
      <c r="K210" s="26" t="s">
        <v>6963</v>
      </c>
      <c r="N210" s="164" t="s">
        <v>5986</v>
      </c>
      <c r="O210" s="4" t="s">
        <v>6884</v>
      </c>
    </row>
    <row r="211" spans="5:15" x14ac:dyDescent="0.2">
      <c r="E211" s="20" t="s">
        <v>3883</v>
      </c>
      <c r="F211" s="26" t="s">
        <v>4109</v>
      </c>
      <c r="G211">
        <f t="shared" si="6"/>
        <v>1</v>
      </c>
      <c r="J211" s="26" t="s">
        <v>3948</v>
      </c>
      <c r="K211" s="26" t="s">
        <v>6963</v>
      </c>
      <c r="N211" s="148" t="s">
        <v>5984</v>
      </c>
      <c r="O211" s="4" t="s">
        <v>6884</v>
      </c>
    </row>
    <row r="212" spans="5:15" x14ac:dyDescent="0.2">
      <c r="E212" s="20" t="s">
        <v>3883</v>
      </c>
      <c r="F212" s="26" t="s">
        <v>4110</v>
      </c>
      <c r="G212">
        <f t="shared" si="6"/>
        <v>1</v>
      </c>
      <c r="J212" s="26" t="s">
        <v>3949</v>
      </c>
      <c r="K212" s="26" t="s">
        <v>6963</v>
      </c>
      <c r="N212" s="4" t="s">
        <v>6468</v>
      </c>
      <c r="O212" s="4" t="s">
        <v>6938</v>
      </c>
    </row>
    <row r="213" spans="5:15" x14ac:dyDescent="0.2">
      <c r="E213" s="20" t="s">
        <v>3884</v>
      </c>
      <c r="F213" s="26" t="s">
        <v>6982</v>
      </c>
      <c r="G213">
        <f t="shared" si="6"/>
        <v>1</v>
      </c>
      <c r="J213" s="26" t="s">
        <v>3950</v>
      </c>
      <c r="K213" s="26" t="s">
        <v>6963</v>
      </c>
      <c r="N213" s="4" t="s">
        <v>6469</v>
      </c>
      <c r="O213" s="4" t="s">
        <v>6938</v>
      </c>
    </row>
    <row r="214" spans="5:15" x14ac:dyDescent="0.2">
      <c r="E214" s="20" t="s">
        <v>3885</v>
      </c>
      <c r="F214" s="26" t="s">
        <v>4111</v>
      </c>
      <c r="G214">
        <f t="shared" si="6"/>
        <v>1</v>
      </c>
      <c r="J214" s="26" t="s">
        <v>3951</v>
      </c>
      <c r="K214" s="26" t="s">
        <v>6963</v>
      </c>
      <c r="N214" s="150" t="s">
        <v>5453</v>
      </c>
      <c r="O214" s="4" t="s">
        <v>6835</v>
      </c>
    </row>
    <row r="215" spans="5:15" x14ac:dyDescent="0.2">
      <c r="E215" s="20" t="s">
        <v>3885</v>
      </c>
      <c r="F215" s="26" t="s">
        <v>4112</v>
      </c>
      <c r="G215">
        <f t="shared" si="6"/>
        <v>1</v>
      </c>
      <c r="J215" s="26" t="s">
        <v>3952</v>
      </c>
      <c r="K215" s="26" t="s">
        <v>6963</v>
      </c>
      <c r="N215" s="4" t="s">
        <v>5112</v>
      </c>
      <c r="O215" s="4" t="s">
        <v>6766</v>
      </c>
    </row>
    <row r="216" spans="5:15" x14ac:dyDescent="0.2">
      <c r="E216" s="20" t="s">
        <v>3885</v>
      </c>
      <c r="F216" s="42" t="s">
        <v>4113</v>
      </c>
      <c r="G216">
        <f t="shared" si="6"/>
        <v>1</v>
      </c>
      <c r="J216" s="31" t="s">
        <v>3953</v>
      </c>
      <c r="K216" s="26" t="s">
        <v>6964</v>
      </c>
      <c r="N216" s="4" t="s">
        <v>5113</v>
      </c>
      <c r="O216" s="4" t="s">
        <v>6766</v>
      </c>
    </row>
    <row r="217" spans="5:15" x14ac:dyDescent="0.2">
      <c r="E217" s="20" t="s">
        <v>3885</v>
      </c>
      <c r="F217" s="26" t="s">
        <v>4114</v>
      </c>
      <c r="G217">
        <f t="shared" si="6"/>
        <v>1</v>
      </c>
      <c r="J217" s="29" t="s">
        <v>3954</v>
      </c>
      <c r="K217" s="26" t="s">
        <v>6964</v>
      </c>
      <c r="N217" s="4" t="s">
        <v>5114</v>
      </c>
      <c r="O217" s="4" t="s">
        <v>6766</v>
      </c>
    </row>
    <row r="218" spans="5:15" x14ac:dyDescent="0.2">
      <c r="E218" s="20" t="s">
        <v>3885</v>
      </c>
      <c r="F218" s="26" t="s">
        <v>4115</v>
      </c>
      <c r="G218">
        <f t="shared" si="6"/>
        <v>1</v>
      </c>
      <c r="J218" s="26" t="s">
        <v>3955</v>
      </c>
      <c r="K218" s="26" t="s">
        <v>6964</v>
      </c>
      <c r="N218" s="4" t="s">
        <v>5985</v>
      </c>
      <c r="O218" s="4" t="s">
        <v>6884</v>
      </c>
    </row>
    <row r="219" spans="5:15" x14ac:dyDescent="0.2">
      <c r="E219" s="20" t="s">
        <v>3885</v>
      </c>
      <c r="F219" s="26" t="s">
        <v>4116</v>
      </c>
      <c r="G219">
        <f t="shared" si="6"/>
        <v>1</v>
      </c>
      <c r="J219" s="33" t="s">
        <v>3956</v>
      </c>
      <c r="K219" s="26" t="s">
        <v>6964</v>
      </c>
      <c r="N219" s="4" t="s">
        <v>6436</v>
      </c>
      <c r="O219" s="4" t="s">
        <v>4013</v>
      </c>
    </row>
    <row r="220" spans="5:15" x14ac:dyDescent="0.2">
      <c r="E220" s="20" t="s">
        <v>3886</v>
      </c>
      <c r="F220" s="26" t="s">
        <v>4117</v>
      </c>
      <c r="G220">
        <f t="shared" si="6"/>
        <v>1</v>
      </c>
      <c r="J220" s="29" t="s">
        <v>3957</v>
      </c>
      <c r="K220" s="26" t="s">
        <v>6964</v>
      </c>
      <c r="N220" s="4" t="s">
        <v>6277</v>
      </c>
      <c r="O220" s="4" t="s">
        <v>6913</v>
      </c>
    </row>
    <row r="221" spans="5:15" x14ac:dyDescent="0.2">
      <c r="E221" s="20" t="s">
        <v>3886</v>
      </c>
      <c r="F221" s="26" t="s">
        <v>4118</v>
      </c>
      <c r="G221">
        <f t="shared" si="6"/>
        <v>1</v>
      </c>
      <c r="J221" s="34" t="s">
        <v>3958</v>
      </c>
      <c r="K221" s="26" t="s">
        <v>4436</v>
      </c>
      <c r="N221" s="4" t="s">
        <v>5331</v>
      </c>
      <c r="O221" s="150" t="s">
        <v>4013</v>
      </c>
    </row>
    <row r="222" spans="5:15" x14ac:dyDescent="0.2">
      <c r="E222" s="20" t="s">
        <v>3886</v>
      </c>
      <c r="F222" s="26" t="s">
        <v>4119</v>
      </c>
      <c r="G222">
        <f t="shared" si="6"/>
        <v>1</v>
      </c>
      <c r="J222" s="34" t="s">
        <v>3958</v>
      </c>
      <c r="K222" s="26" t="s">
        <v>4437</v>
      </c>
      <c r="N222" s="150" t="s">
        <v>5454</v>
      </c>
      <c r="O222" s="4" t="s">
        <v>6832</v>
      </c>
    </row>
    <row r="223" spans="5:15" x14ac:dyDescent="0.2">
      <c r="E223" s="20" t="s">
        <v>3886</v>
      </c>
      <c r="F223" s="26" t="s">
        <v>4120</v>
      </c>
      <c r="G223">
        <f t="shared" si="6"/>
        <v>1</v>
      </c>
      <c r="J223" s="34" t="s">
        <v>3958</v>
      </c>
      <c r="K223" s="26" t="s">
        <v>4013</v>
      </c>
      <c r="N223" s="150" t="s">
        <v>5455</v>
      </c>
      <c r="O223" s="4" t="s">
        <v>6840</v>
      </c>
    </row>
    <row r="224" spans="5:15" x14ac:dyDescent="0.2">
      <c r="E224" s="20" t="s">
        <v>3886</v>
      </c>
      <c r="F224" s="26" t="s">
        <v>6985</v>
      </c>
      <c r="G224">
        <f t="shared" si="6"/>
        <v>1</v>
      </c>
      <c r="J224" s="35" t="s">
        <v>3959</v>
      </c>
      <c r="K224" s="26" t="s">
        <v>4438</v>
      </c>
      <c r="N224" s="150" t="s">
        <v>5456</v>
      </c>
      <c r="O224" s="4" t="s">
        <v>6831</v>
      </c>
    </row>
    <row r="225" spans="5:15" x14ac:dyDescent="0.2">
      <c r="E225" s="20" t="s">
        <v>3887</v>
      </c>
      <c r="F225" s="26" t="s">
        <v>4121</v>
      </c>
      <c r="G225">
        <f t="shared" si="6"/>
        <v>1</v>
      </c>
      <c r="J225" s="35" t="s">
        <v>3959</v>
      </c>
      <c r="K225" s="26" t="s">
        <v>4439</v>
      </c>
      <c r="N225" s="150" t="s">
        <v>5831</v>
      </c>
      <c r="O225" s="4" t="s">
        <v>6879</v>
      </c>
    </row>
    <row r="226" spans="5:15" x14ac:dyDescent="0.2">
      <c r="E226" s="20" t="s">
        <v>3887</v>
      </c>
      <c r="F226" s="26" t="s">
        <v>4122</v>
      </c>
      <c r="G226">
        <f t="shared" si="6"/>
        <v>1</v>
      </c>
      <c r="J226" s="35" t="s">
        <v>3959</v>
      </c>
      <c r="K226" s="26" t="s">
        <v>4440</v>
      </c>
      <c r="N226" s="150" t="s">
        <v>5832</v>
      </c>
      <c r="O226" s="4" t="s">
        <v>6879</v>
      </c>
    </row>
    <row r="227" spans="5:15" x14ac:dyDescent="0.2">
      <c r="E227" s="20" t="s">
        <v>3887</v>
      </c>
      <c r="F227" s="26" t="s">
        <v>4123</v>
      </c>
      <c r="G227">
        <f t="shared" si="6"/>
        <v>1</v>
      </c>
      <c r="J227" s="35" t="s">
        <v>3959</v>
      </c>
      <c r="K227" s="26" t="s">
        <v>4441</v>
      </c>
      <c r="N227" s="150" t="s">
        <v>5457</v>
      </c>
      <c r="O227" s="4" t="s">
        <v>6841</v>
      </c>
    </row>
    <row r="228" spans="5:15" x14ac:dyDescent="0.2">
      <c r="E228" s="20" t="s">
        <v>3887</v>
      </c>
      <c r="F228" s="26" t="s">
        <v>4124</v>
      </c>
      <c r="G228">
        <f t="shared" si="6"/>
        <v>1</v>
      </c>
      <c r="J228" s="35" t="s">
        <v>3959</v>
      </c>
      <c r="K228" s="26" t="s">
        <v>4442</v>
      </c>
      <c r="N228" s="150" t="s">
        <v>5901</v>
      </c>
      <c r="O228" s="4" t="s">
        <v>6883</v>
      </c>
    </row>
    <row r="229" spans="5:15" x14ac:dyDescent="0.2">
      <c r="E229" s="20" t="s">
        <v>3888</v>
      </c>
      <c r="F229" s="26" t="s">
        <v>6986</v>
      </c>
      <c r="G229">
        <f t="shared" si="6"/>
        <v>1</v>
      </c>
      <c r="J229" s="35" t="s">
        <v>3959</v>
      </c>
      <c r="K229" s="26" t="s">
        <v>4443</v>
      </c>
      <c r="N229" s="150" t="s">
        <v>5833</v>
      </c>
      <c r="O229" s="4" t="s">
        <v>6879</v>
      </c>
    </row>
    <row r="230" spans="5:15" x14ac:dyDescent="0.2">
      <c r="E230" s="20" t="s">
        <v>3889</v>
      </c>
      <c r="F230" s="26" t="s">
        <v>4125</v>
      </c>
      <c r="G230">
        <f t="shared" si="6"/>
        <v>1</v>
      </c>
      <c r="J230" s="35" t="s">
        <v>3959</v>
      </c>
      <c r="K230" s="26" t="s">
        <v>6965</v>
      </c>
      <c r="N230" s="150" t="s">
        <v>5834</v>
      </c>
      <c r="O230" s="4" t="s">
        <v>6879</v>
      </c>
    </row>
    <row r="231" spans="5:15" x14ac:dyDescent="0.2">
      <c r="E231" s="20" t="s">
        <v>3889</v>
      </c>
      <c r="F231" s="26" t="s">
        <v>4126</v>
      </c>
      <c r="G231">
        <f t="shared" si="6"/>
        <v>1</v>
      </c>
      <c r="J231" s="35" t="s">
        <v>3960</v>
      </c>
      <c r="K231" s="26" t="s">
        <v>4444</v>
      </c>
      <c r="N231" s="4" t="s">
        <v>6386</v>
      </c>
      <c r="O231" s="4" t="s">
        <v>6756</v>
      </c>
    </row>
    <row r="232" spans="5:15" x14ac:dyDescent="0.2">
      <c r="E232" s="20" t="s">
        <v>3889</v>
      </c>
      <c r="F232" s="26" t="s">
        <v>4127</v>
      </c>
      <c r="G232">
        <f t="shared" si="6"/>
        <v>1</v>
      </c>
      <c r="J232" s="35" t="s">
        <v>3960</v>
      </c>
      <c r="K232" s="26" t="s">
        <v>4445</v>
      </c>
      <c r="N232" s="4" t="s">
        <v>4685</v>
      </c>
      <c r="O232" s="4" t="s">
        <v>6781</v>
      </c>
    </row>
    <row r="233" spans="5:15" x14ac:dyDescent="0.2">
      <c r="E233" s="20" t="s">
        <v>3889</v>
      </c>
      <c r="F233" s="26" t="s">
        <v>4128</v>
      </c>
      <c r="G233">
        <f t="shared" si="6"/>
        <v>1</v>
      </c>
      <c r="J233" s="35" t="s">
        <v>3960</v>
      </c>
      <c r="K233" s="26" t="s">
        <v>4446</v>
      </c>
      <c r="N233" s="4" t="s">
        <v>6278</v>
      </c>
      <c r="O233" s="4" t="s">
        <v>6910</v>
      </c>
    </row>
    <row r="234" spans="5:15" x14ac:dyDescent="0.2">
      <c r="E234" s="20" t="s">
        <v>3889</v>
      </c>
      <c r="F234" s="26" t="s">
        <v>4129</v>
      </c>
      <c r="G234">
        <f t="shared" si="6"/>
        <v>1</v>
      </c>
      <c r="J234" s="35" t="s">
        <v>3960</v>
      </c>
      <c r="K234" s="26" t="s">
        <v>4447</v>
      </c>
      <c r="N234" s="150" t="s">
        <v>5458</v>
      </c>
      <c r="O234" s="4" t="s">
        <v>6842</v>
      </c>
    </row>
    <row r="235" spans="5:15" x14ac:dyDescent="0.2">
      <c r="E235" s="20" t="s">
        <v>3889</v>
      </c>
      <c r="F235" s="26" t="s">
        <v>4130</v>
      </c>
      <c r="G235">
        <f t="shared" si="6"/>
        <v>1</v>
      </c>
      <c r="J235" s="35" t="s">
        <v>3960</v>
      </c>
      <c r="K235" s="26" t="s">
        <v>4448</v>
      </c>
      <c r="N235" s="4" t="s">
        <v>6252</v>
      </c>
      <c r="O235" s="4" t="s">
        <v>6907</v>
      </c>
    </row>
    <row r="236" spans="5:15" x14ac:dyDescent="0.2">
      <c r="E236" s="20" t="s">
        <v>3889</v>
      </c>
      <c r="F236" s="26" t="s">
        <v>4131</v>
      </c>
      <c r="G236">
        <f t="shared" si="6"/>
        <v>1</v>
      </c>
      <c r="J236" s="35" t="s">
        <v>3960</v>
      </c>
      <c r="K236" s="26" t="s">
        <v>4449</v>
      </c>
      <c r="N236" s="43" t="s">
        <v>6077</v>
      </c>
      <c r="O236" s="159" t="s">
        <v>6887</v>
      </c>
    </row>
    <row r="237" spans="5:15" x14ac:dyDescent="0.2">
      <c r="E237" s="20" t="s">
        <v>3889</v>
      </c>
      <c r="F237" s="26" t="s">
        <v>4132</v>
      </c>
      <c r="G237">
        <f t="shared" si="6"/>
        <v>1</v>
      </c>
      <c r="J237" s="35" t="s">
        <v>3960</v>
      </c>
      <c r="K237" s="26" t="s">
        <v>4450</v>
      </c>
      <c r="N237" s="148" t="s">
        <v>5957</v>
      </c>
      <c r="O237" s="4" t="s">
        <v>4013</v>
      </c>
    </row>
    <row r="238" spans="5:15" x14ac:dyDescent="0.2">
      <c r="E238" s="20" t="s">
        <v>3889</v>
      </c>
      <c r="F238" s="26" t="s">
        <v>4133</v>
      </c>
      <c r="G238">
        <f t="shared" si="6"/>
        <v>1</v>
      </c>
      <c r="J238" s="35" t="s">
        <v>3960</v>
      </c>
      <c r="K238" s="26" t="s">
        <v>6965</v>
      </c>
      <c r="N238" s="150" t="s">
        <v>5673</v>
      </c>
      <c r="O238" s="4" t="s">
        <v>6872</v>
      </c>
    </row>
    <row r="239" spans="5:15" x14ac:dyDescent="0.2">
      <c r="E239" s="20" t="s">
        <v>3889</v>
      </c>
      <c r="F239" s="26" t="s">
        <v>4134</v>
      </c>
      <c r="G239">
        <f t="shared" si="6"/>
        <v>1</v>
      </c>
      <c r="J239" s="26" t="s">
        <v>7016</v>
      </c>
      <c r="K239" s="26" t="s">
        <v>6965</v>
      </c>
      <c r="N239" s="4" t="s">
        <v>6171</v>
      </c>
      <c r="O239" s="4" t="s">
        <v>4013</v>
      </c>
    </row>
    <row r="240" spans="5:15" x14ac:dyDescent="0.2">
      <c r="E240" s="20" t="s">
        <v>3889</v>
      </c>
      <c r="F240" s="26" t="s">
        <v>4135</v>
      </c>
      <c r="G240">
        <f t="shared" si="6"/>
        <v>1</v>
      </c>
      <c r="J240" s="35" t="s">
        <v>3961</v>
      </c>
      <c r="K240" s="26" t="s">
        <v>4451</v>
      </c>
      <c r="N240" s="4" t="s">
        <v>4404</v>
      </c>
      <c r="O240" s="27" t="s">
        <v>4013</v>
      </c>
    </row>
    <row r="241" spans="5:15" x14ac:dyDescent="0.2">
      <c r="E241" s="20" t="s">
        <v>3889</v>
      </c>
      <c r="F241" s="26" t="s">
        <v>4136</v>
      </c>
      <c r="G241">
        <f t="shared" si="6"/>
        <v>1</v>
      </c>
      <c r="J241" s="35" t="s">
        <v>3961</v>
      </c>
      <c r="K241" s="26" t="s">
        <v>4452</v>
      </c>
      <c r="N241" s="4" t="s">
        <v>4686</v>
      </c>
      <c r="O241" s="4" t="s">
        <v>6779</v>
      </c>
    </row>
    <row r="242" spans="5:15" x14ac:dyDescent="0.2">
      <c r="E242" s="20" t="s">
        <v>3889</v>
      </c>
      <c r="F242" s="26" t="s">
        <v>4137</v>
      </c>
      <c r="G242">
        <f t="shared" si="6"/>
        <v>1</v>
      </c>
      <c r="J242" s="35" t="s">
        <v>3961</v>
      </c>
      <c r="K242" s="26" t="s">
        <v>4453</v>
      </c>
      <c r="N242" s="4" t="s">
        <v>4687</v>
      </c>
      <c r="O242" s="4" t="s">
        <v>6780</v>
      </c>
    </row>
    <row r="243" spans="5:15" x14ac:dyDescent="0.2">
      <c r="E243" s="20" t="s">
        <v>3890</v>
      </c>
      <c r="F243" s="26" t="s">
        <v>6988</v>
      </c>
      <c r="G243">
        <f t="shared" si="6"/>
        <v>1</v>
      </c>
      <c r="J243" s="35" t="s">
        <v>3961</v>
      </c>
      <c r="K243" s="26" t="s">
        <v>4454</v>
      </c>
      <c r="N243" s="4" t="s">
        <v>4836</v>
      </c>
      <c r="O243" s="4" t="s">
        <v>6766</v>
      </c>
    </row>
    <row r="244" spans="5:15" x14ac:dyDescent="0.2">
      <c r="E244" s="20" t="s">
        <v>3891</v>
      </c>
      <c r="F244" s="31" t="s">
        <v>4138</v>
      </c>
      <c r="G244">
        <f t="shared" si="6"/>
        <v>1</v>
      </c>
      <c r="J244" s="35" t="s">
        <v>3961</v>
      </c>
      <c r="K244" s="26" t="s">
        <v>4455</v>
      </c>
      <c r="N244" s="4" t="s">
        <v>4837</v>
      </c>
      <c r="O244" s="4" t="s">
        <v>6766</v>
      </c>
    </row>
    <row r="245" spans="5:15" x14ac:dyDescent="0.2">
      <c r="E245" s="20" t="s">
        <v>3891</v>
      </c>
      <c r="F245" s="26" t="s">
        <v>4139</v>
      </c>
      <c r="G245">
        <f t="shared" ref="G245:G308" si="7">+COUNTIF(F:F,F244)</f>
        <v>1</v>
      </c>
      <c r="J245" s="35" t="s">
        <v>3961</v>
      </c>
      <c r="K245" s="26" t="s">
        <v>6965</v>
      </c>
      <c r="N245" s="4" t="s">
        <v>4617</v>
      </c>
      <c r="O245" s="4" t="s">
        <v>6766</v>
      </c>
    </row>
    <row r="246" spans="5:15" x14ac:dyDescent="0.2">
      <c r="E246" s="20" t="s">
        <v>3891</v>
      </c>
      <c r="F246" s="26" t="s">
        <v>4140</v>
      </c>
      <c r="G246">
        <f t="shared" si="7"/>
        <v>1</v>
      </c>
      <c r="J246" s="35" t="s">
        <v>3962</v>
      </c>
      <c r="K246" s="26" t="s">
        <v>4456</v>
      </c>
      <c r="N246" s="150" t="s">
        <v>5374</v>
      </c>
      <c r="O246" s="4" t="s">
        <v>6828</v>
      </c>
    </row>
    <row r="247" spans="5:15" x14ac:dyDescent="0.2">
      <c r="E247" s="20" t="s">
        <v>3891</v>
      </c>
      <c r="F247" s="26" t="s">
        <v>4141</v>
      </c>
      <c r="G247">
        <f t="shared" si="7"/>
        <v>1</v>
      </c>
      <c r="J247" s="35" t="s">
        <v>3962</v>
      </c>
      <c r="K247" s="26" t="s">
        <v>6965</v>
      </c>
      <c r="N247" s="4" t="s">
        <v>6180</v>
      </c>
      <c r="O247" s="4" t="s">
        <v>6906</v>
      </c>
    </row>
    <row r="248" spans="5:15" x14ac:dyDescent="0.2">
      <c r="E248" s="20" t="s">
        <v>3892</v>
      </c>
      <c r="F248" s="26" t="s">
        <v>6990</v>
      </c>
      <c r="G248">
        <f t="shared" si="7"/>
        <v>1</v>
      </c>
      <c r="J248" s="35" t="s">
        <v>3963</v>
      </c>
      <c r="K248" s="26" t="s">
        <v>4457</v>
      </c>
      <c r="N248" s="150" t="s">
        <v>5835</v>
      </c>
      <c r="O248" s="4" t="s">
        <v>6879</v>
      </c>
    </row>
    <row r="249" spans="5:15" x14ac:dyDescent="0.2">
      <c r="E249" s="20" t="s">
        <v>3893</v>
      </c>
      <c r="F249" s="26" t="s">
        <v>6723</v>
      </c>
      <c r="G249">
        <f t="shared" si="7"/>
        <v>1</v>
      </c>
      <c r="J249" s="35" t="s">
        <v>3963</v>
      </c>
      <c r="K249" s="26" t="s">
        <v>6965</v>
      </c>
      <c r="N249" s="150" t="s">
        <v>5836</v>
      </c>
      <c r="O249" s="4" t="s">
        <v>6879</v>
      </c>
    </row>
    <row r="250" spans="5:15" x14ac:dyDescent="0.2">
      <c r="E250" s="20" t="s">
        <v>3893</v>
      </c>
      <c r="F250" s="26" t="s">
        <v>4143</v>
      </c>
      <c r="G250">
        <f t="shared" si="7"/>
        <v>1</v>
      </c>
      <c r="J250" s="26" t="s">
        <v>3964</v>
      </c>
      <c r="K250" s="26" t="s">
        <v>4458</v>
      </c>
      <c r="N250" s="4" t="s">
        <v>4688</v>
      </c>
      <c r="O250" s="4" t="s">
        <v>6782</v>
      </c>
    </row>
    <row r="251" spans="5:15" x14ac:dyDescent="0.2">
      <c r="E251" s="20" t="s">
        <v>3893</v>
      </c>
      <c r="F251" s="26" t="s">
        <v>4144</v>
      </c>
      <c r="G251">
        <f t="shared" si="7"/>
        <v>1</v>
      </c>
      <c r="J251" s="26" t="s">
        <v>3964</v>
      </c>
      <c r="K251" s="26" t="s">
        <v>4459</v>
      </c>
      <c r="N251" s="4" t="s">
        <v>4942</v>
      </c>
      <c r="O251" s="4" t="s">
        <v>6766</v>
      </c>
    </row>
    <row r="252" spans="5:15" x14ac:dyDescent="0.2">
      <c r="E252" s="20" t="s">
        <v>3893</v>
      </c>
      <c r="F252" s="26" t="s">
        <v>4145</v>
      </c>
      <c r="G252">
        <f t="shared" si="7"/>
        <v>1</v>
      </c>
      <c r="J252" s="26" t="s">
        <v>3964</v>
      </c>
      <c r="K252" s="26" t="s">
        <v>4460</v>
      </c>
      <c r="N252" s="4" t="s">
        <v>6181</v>
      </c>
      <c r="O252" s="4" t="s">
        <v>6906</v>
      </c>
    </row>
    <row r="253" spans="5:15" x14ac:dyDescent="0.2">
      <c r="E253" s="20" t="s">
        <v>3893</v>
      </c>
      <c r="F253" s="26" t="s">
        <v>7018</v>
      </c>
      <c r="G253">
        <f t="shared" si="7"/>
        <v>1</v>
      </c>
      <c r="J253" s="26" t="s">
        <v>3964</v>
      </c>
      <c r="K253" s="26" t="s">
        <v>4461</v>
      </c>
      <c r="N253" s="4" t="s">
        <v>6403</v>
      </c>
      <c r="O253" s="4" t="s">
        <v>6756</v>
      </c>
    </row>
    <row r="254" spans="5:15" x14ac:dyDescent="0.2">
      <c r="E254" s="20" t="s">
        <v>3893</v>
      </c>
      <c r="F254" s="26" t="s">
        <v>4146</v>
      </c>
      <c r="G254">
        <f t="shared" si="7"/>
        <v>1</v>
      </c>
      <c r="J254" s="26" t="s">
        <v>3964</v>
      </c>
      <c r="K254" s="26" t="s">
        <v>4462</v>
      </c>
      <c r="N254" s="4" t="s">
        <v>4021</v>
      </c>
      <c r="O254" s="4" t="s">
        <v>6766</v>
      </c>
    </row>
    <row r="255" spans="5:15" x14ac:dyDescent="0.2">
      <c r="E255" s="20" t="s">
        <v>3893</v>
      </c>
      <c r="F255" s="26" t="s">
        <v>4147</v>
      </c>
      <c r="G255">
        <f t="shared" si="7"/>
        <v>1</v>
      </c>
      <c r="J255" s="26" t="s">
        <v>3964</v>
      </c>
      <c r="K255" s="26" t="s">
        <v>4463</v>
      </c>
      <c r="N255" s="4" t="s">
        <v>4618</v>
      </c>
      <c r="O255" s="4" t="s">
        <v>6766</v>
      </c>
    </row>
    <row r="256" spans="5:15" x14ac:dyDescent="0.2">
      <c r="E256" s="20" t="s">
        <v>3894</v>
      </c>
      <c r="F256" s="32" t="s">
        <v>4148</v>
      </c>
      <c r="G256">
        <f t="shared" si="7"/>
        <v>1</v>
      </c>
      <c r="J256" s="26" t="s">
        <v>3964</v>
      </c>
      <c r="K256" s="26" t="s">
        <v>4464</v>
      </c>
      <c r="N256" s="4" t="s">
        <v>4619</v>
      </c>
      <c r="O256" s="4" t="s">
        <v>6766</v>
      </c>
    </row>
    <row r="257" spans="5:15" x14ac:dyDescent="0.2">
      <c r="E257" s="20" t="s">
        <v>3894</v>
      </c>
      <c r="F257" s="32" t="s">
        <v>4149</v>
      </c>
      <c r="G257">
        <f t="shared" si="7"/>
        <v>1</v>
      </c>
      <c r="J257" s="26" t="s">
        <v>3964</v>
      </c>
      <c r="K257" s="26" t="s">
        <v>6966</v>
      </c>
      <c r="N257" s="4" t="s">
        <v>4620</v>
      </c>
      <c r="O257" s="4" t="s">
        <v>6766</v>
      </c>
    </row>
    <row r="258" spans="5:15" x14ac:dyDescent="0.2">
      <c r="E258" s="20" t="s">
        <v>3895</v>
      </c>
      <c r="F258" s="26" t="s">
        <v>4150</v>
      </c>
      <c r="G258">
        <f t="shared" si="7"/>
        <v>1</v>
      </c>
      <c r="J258" s="26" t="s">
        <v>3965</v>
      </c>
      <c r="K258" s="26" t="s">
        <v>6966</v>
      </c>
      <c r="N258" s="4" t="s">
        <v>4621</v>
      </c>
      <c r="O258" s="4" t="s">
        <v>6766</v>
      </c>
    </row>
    <row r="259" spans="5:15" x14ac:dyDescent="0.2">
      <c r="E259" s="20" t="s">
        <v>3895</v>
      </c>
      <c r="F259" s="26" t="s">
        <v>4151</v>
      </c>
      <c r="G259">
        <f t="shared" si="7"/>
        <v>1</v>
      </c>
      <c r="J259" s="27" t="s">
        <v>7010</v>
      </c>
      <c r="K259" s="26" t="s">
        <v>6966</v>
      </c>
      <c r="N259" s="150" t="s">
        <v>5459</v>
      </c>
      <c r="O259" s="4" t="s">
        <v>6843</v>
      </c>
    </row>
    <row r="260" spans="5:15" x14ac:dyDescent="0.2">
      <c r="E260" s="20" t="s">
        <v>3895</v>
      </c>
      <c r="F260" s="26" t="s">
        <v>4152</v>
      </c>
      <c r="G260">
        <f t="shared" si="7"/>
        <v>1</v>
      </c>
      <c r="J260" s="26" t="s">
        <v>3966</v>
      </c>
      <c r="K260" s="26" t="s">
        <v>6966</v>
      </c>
      <c r="N260" s="4" t="s">
        <v>6244</v>
      </c>
      <c r="O260" s="4" t="s">
        <v>6906</v>
      </c>
    </row>
    <row r="261" spans="5:15" x14ac:dyDescent="0.2">
      <c r="E261" s="20" t="s">
        <v>3895</v>
      </c>
      <c r="F261" s="26" t="s">
        <v>4153</v>
      </c>
      <c r="G261">
        <f t="shared" si="7"/>
        <v>1</v>
      </c>
      <c r="J261" s="26" t="s">
        <v>3967</v>
      </c>
      <c r="K261" s="26" t="s">
        <v>6966</v>
      </c>
      <c r="N261" s="4" t="s">
        <v>6200</v>
      </c>
      <c r="O261" s="4" t="s">
        <v>6906</v>
      </c>
    </row>
    <row r="262" spans="5:15" x14ac:dyDescent="0.2">
      <c r="E262" s="20" t="s">
        <v>3895</v>
      </c>
      <c r="F262" s="32" t="s">
        <v>4154</v>
      </c>
      <c r="G262">
        <f t="shared" si="7"/>
        <v>1</v>
      </c>
      <c r="J262" s="26" t="s">
        <v>3968</v>
      </c>
      <c r="K262" s="26" t="s">
        <v>4465</v>
      </c>
      <c r="N262" s="150" t="s">
        <v>5460</v>
      </c>
      <c r="O262" s="4" t="s">
        <v>6844</v>
      </c>
    </row>
    <row r="263" spans="5:15" x14ac:dyDescent="0.2">
      <c r="E263" s="20" t="s">
        <v>3895</v>
      </c>
      <c r="F263" s="32" t="s">
        <v>4155</v>
      </c>
      <c r="G263">
        <f t="shared" si="7"/>
        <v>1</v>
      </c>
      <c r="J263" s="26" t="s">
        <v>3968</v>
      </c>
      <c r="K263" s="26" t="s">
        <v>4466</v>
      </c>
      <c r="N263" s="4" t="s">
        <v>4622</v>
      </c>
      <c r="O263" s="4" t="s">
        <v>6766</v>
      </c>
    </row>
    <row r="264" spans="5:15" x14ac:dyDescent="0.2">
      <c r="E264" s="20" t="s">
        <v>3895</v>
      </c>
      <c r="F264" s="32" t="s">
        <v>4142</v>
      </c>
      <c r="G264">
        <f t="shared" si="7"/>
        <v>1</v>
      </c>
      <c r="J264" s="26" t="s">
        <v>3968</v>
      </c>
      <c r="K264" s="26" t="s">
        <v>4467</v>
      </c>
      <c r="N264" s="4" t="s">
        <v>4689</v>
      </c>
      <c r="O264" s="4" t="s">
        <v>6783</v>
      </c>
    </row>
    <row r="265" spans="5:15" x14ac:dyDescent="0.2">
      <c r="E265" s="20" t="s">
        <v>3895</v>
      </c>
      <c r="F265" s="32" t="s">
        <v>4156</v>
      </c>
      <c r="G265">
        <f t="shared" si="7"/>
        <v>1</v>
      </c>
      <c r="J265" s="26" t="s">
        <v>3968</v>
      </c>
      <c r="K265" s="26" t="s">
        <v>4468</v>
      </c>
      <c r="N265" s="4" t="s">
        <v>4690</v>
      </c>
      <c r="O265" s="4" t="s">
        <v>6783</v>
      </c>
    </row>
    <row r="266" spans="5:15" x14ac:dyDescent="0.2">
      <c r="E266" s="20" t="s">
        <v>3895</v>
      </c>
      <c r="F266" s="32" t="s">
        <v>4157</v>
      </c>
      <c r="G266">
        <f t="shared" si="7"/>
        <v>1</v>
      </c>
      <c r="J266" s="26" t="s">
        <v>3968</v>
      </c>
      <c r="K266" s="26" t="s">
        <v>4469</v>
      </c>
      <c r="N266" s="4" t="s">
        <v>4691</v>
      </c>
      <c r="O266" s="4" t="s">
        <v>6784</v>
      </c>
    </row>
    <row r="267" spans="5:15" x14ac:dyDescent="0.2">
      <c r="E267" s="20" t="s">
        <v>3896</v>
      </c>
      <c r="F267" s="32" t="s">
        <v>4158</v>
      </c>
      <c r="G267">
        <f t="shared" si="7"/>
        <v>1</v>
      </c>
      <c r="J267" s="26" t="s">
        <v>3968</v>
      </c>
      <c r="K267" s="26" t="s">
        <v>4470</v>
      </c>
      <c r="N267" s="4" t="s">
        <v>4692</v>
      </c>
      <c r="O267" s="4" t="s">
        <v>6785</v>
      </c>
    </row>
    <row r="268" spans="5:15" x14ac:dyDescent="0.2">
      <c r="E268" s="20" t="s">
        <v>3896</v>
      </c>
      <c r="F268" s="32" t="s">
        <v>4159</v>
      </c>
      <c r="G268">
        <f t="shared" si="7"/>
        <v>1</v>
      </c>
      <c r="J268" s="26" t="s">
        <v>3968</v>
      </c>
      <c r="K268" s="26" t="s">
        <v>6966</v>
      </c>
      <c r="N268" s="4" t="s">
        <v>4693</v>
      </c>
      <c r="O268" s="4" t="s">
        <v>6784</v>
      </c>
    </row>
    <row r="269" spans="5:15" x14ac:dyDescent="0.2">
      <c r="E269" s="20" t="s">
        <v>3896</v>
      </c>
      <c r="F269" s="32" t="s">
        <v>4160</v>
      </c>
      <c r="G269">
        <f t="shared" si="7"/>
        <v>1</v>
      </c>
      <c r="J269" s="26" t="s">
        <v>3969</v>
      </c>
      <c r="K269" s="26" t="s">
        <v>4471</v>
      </c>
      <c r="N269" s="4" t="s">
        <v>4697</v>
      </c>
      <c r="O269" s="4" t="s">
        <v>6783</v>
      </c>
    </row>
    <row r="270" spans="5:15" x14ac:dyDescent="0.2">
      <c r="E270" s="20" t="s">
        <v>3896</v>
      </c>
      <c r="F270" s="32" t="s">
        <v>4161</v>
      </c>
      <c r="G270">
        <f t="shared" si="7"/>
        <v>1</v>
      </c>
      <c r="J270" s="26" t="s">
        <v>3969</v>
      </c>
      <c r="K270" s="26" t="s">
        <v>4472</v>
      </c>
      <c r="N270" s="4" t="s">
        <v>4694</v>
      </c>
      <c r="O270" s="4" t="s">
        <v>6785</v>
      </c>
    </row>
    <row r="271" spans="5:15" x14ac:dyDescent="0.2">
      <c r="E271" s="20" t="s">
        <v>3896</v>
      </c>
      <c r="F271" s="32" t="s">
        <v>4162</v>
      </c>
      <c r="G271">
        <f t="shared" si="7"/>
        <v>1</v>
      </c>
      <c r="J271" s="26" t="s">
        <v>3969</v>
      </c>
      <c r="K271" s="26" t="s">
        <v>4473</v>
      </c>
      <c r="N271" s="4" t="s">
        <v>4695</v>
      </c>
      <c r="O271" s="4" t="s">
        <v>6784</v>
      </c>
    </row>
    <row r="272" spans="5:15" x14ac:dyDescent="0.2">
      <c r="E272" s="20" t="s">
        <v>3896</v>
      </c>
      <c r="F272" s="32" t="s">
        <v>4163</v>
      </c>
      <c r="G272">
        <f t="shared" si="7"/>
        <v>1</v>
      </c>
      <c r="J272" s="26" t="s">
        <v>3969</v>
      </c>
      <c r="K272" s="26" t="s">
        <v>4474</v>
      </c>
      <c r="N272" s="4" t="s">
        <v>4696</v>
      </c>
      <c r="O272" s="4" t="s">
        <v>6784</v>
      </c>
    </row>
    <row r="273" spans="5:15" x14ac:dyDescent="0.2">
      <c r="E273" s="20" t="s">
        <v>3897</v>
      </c>
      <c r="F273" s="45" t="s">
        <v>4164</v>
      </c>
      <c r="G273">
        <f t="shared" si="7"/>
        <v>1</v>
      </c>
      <c r="J273" s="26" t="s">
        <v>3969</v>
      </c>
      <c r="K273" s="26" t="s">
        <v>6966</v>
      </c>
      <c r="N273" s="4" t="s">
        <v>4698</v>
      </c>
      <c r="O273" s="4" t="s">
        <v>6784</v>
      </c>
    </row>
    <row r="274" spans="5:15" x14ac:dyDescent="0.2">
      <c r="E274" s="20" t="s">
        <v>3897</v>
      </c>
      <c r="F274" s="45" t="s">
        <v>4165</v>
      </c>
      <c r="G274">
        <f t="shared" si="7"/>
        <v>1</v>
      </c>
      <c r="J274" s="26" t="s">
        <v>3969</v>
      </c>
      <c r="K274" s="26" t="s">
        <v>6966</v>
      </c>
      <c r="N274" s="150" t="s">
        <v>4699</v>
      </c>
      <c r="O274" s="150" t="s">
        <v>6783</v>
      </c>
    </row>
    <row r="275" spans="5:15" x14ac:dyDescent="0.2">
      <c r="E275" s="20" t="s">
        <v>3897</v>
      </c>
      <c r="F275" s="45" t="s">
        <v>4166</v>
      </c>
      <c r="G275">
        <f t="shared" si="7"/>
        <v>1</v>
      </c>
      <c r="J275" s="26" t="s">
        <v>3970</v>
      </c>
      <c r="K275" s="26" t="s">
        <v>6966</v>
      </c>
      <c r="N275" s="150" t="s">
        <v>4700</v>
      </c>
      <c r="O275" s="150" t="s">
        <v>6786</v>
      </c>
    </row>
    <row r="276" spans="5:15" x14ac:dyDescent="0.2">
      <c r="E276" s="20" t="s">
        <v>3898</v>
      </c>
      <c r="F276" s="26" t="s">
        <v>4167</v>
      </c>
      <c r="G276">
        <f t="shared" si="7"/>
        <v>1</v>
      </c>
      <c r="J276" s="26" t="s">
        <v>3971</v>
      </c>
      <c r="K276" s="26" t="s">
        <v>4475</v>
      </c>
      <c r="N276" s="150" t="s">
        <v>4701</v>
      </c>
      <c r="O276" s="150" t="s">
        <v>6787</v>
      </c>
    </row>
    <row r="277" spans="5:15" x14ac:dyDescent="0.2">
      <c r="E277" s="20" t="s">
        <v>3898</v>
      </c>
      <c r="F277" s="26" t="s">
        <v>6725</v>
      </c>
      <c r="G277">
        <f t="shared" si="7"/>
        <v>1</v>
      </c>
      <c r="J277" s="26" t="s">
        <v>3971</v>
      </c>
      <c r="K277" s="26" t="s">
        <v>4476</v>
      </c>
      <c r="N277" s="150" t="s">
        <v>4702</v>
      </c>
      <c r="O277" s="150" t="s">
        <v>6783</v>
      </c>
    </row>
    <row r="278" spans="5:15" x14ac:dyDescent="0.2">
      <c r="E278" s="20" t="s">
        <v>3898</v>
      </c>
      <c r="F278" s="26" t="s">
        <v>4168</v>
      </c>
      <c r="G278">
        <f t="shared" si="7"/>
        <v>1</v>
      </c>
      <c r="J278" s="26" t="s">
        <v>3971</v>
      </c>
      <c r="K278" s="26" t="s">
        <v>4477</v>
      </c>
      <c r="N278" s="150" t="s">
        <v>4703</v>
      </c>
      <c r="O278" s="150" t="s">
        <v>6783</v>
      </c>
    </row>
    <row r="279" spans="5:15" x14ac:dyDescent="0.2">
      <c r="E279" s="20" t="s">
        <v>3898</v>
      </c>
      <c r="F279" s="26" t="s">
        <v>4169</v>
      </c>
      <c r="G279">
        <f t="shared" si="7"/>
        <v>1</v>
      </c>
      <c r="J279" s="26" t="s">
        <v>3971</v>
      </c>
      <c r="K279" s="26" t="s">
        <v>4478</v>
      </c>
      <c r="N279" s="150" t="s">
        <v>4704</v>
      </c>
      <c r="O279" s="150" t="s">
        <v>6783</v>
      </c>
    </row>
    <row r="280" spans="5:15" x14ac:dyDescent="0.2">
      <c r="E280" s="20" t="s">
        <v>3898</v>
      </c>
      <c r="F280" s="26" t="s">
        <v>4170</v>
      </c>
      <c r="G280">
        <f t="shared" si="7"/>
        <v>1</v>
      </c>
      <c r="J280" s="26" t="s">
        <v>3971</v>
      </c>
      <c r="K280" s="26" t="s">
        <v>4479</v>
      </c>
      <c r="N280" s="150" t="s">
        <v>4705</v>
      </c>
      <c r="O280" s="150" t="s">
        <v>6783</v>
      </c>
    </row>
    <row r="281" spans="5:15" x14ac:dyDescent="0.2">
      <c r="E281" s="20" t="s">
        <v>3898</v>
      </c>
      <c r="F281" s="26" t="s">
        <v>4171</v>
      </c>
      <c r="G281">
        <f t="shared" si="7"/>
        <v>1</v>
      </c>
      <c r="J281" s="26" t="s">
        <v>3971</v>
      </c>
      <c r="K281" s="26" t="s">
        <v>4480</v>
      </c>
      <c r="N281" s="150" t="s">
        <v>4706</v>
      </c>
      <c r="O281" s="150" t="s">
        <v>6783</v>
      </c>
    </row>
    <row r="282" spans="5:15" x14ac:dyDescent="0.2">
      <c r="E282" s="20" t="s">
        <v>3898</v>
      </c>
      <c r="F282" s="26" t="s">
        <v>4172</v>
      </c>
      <c r="G282">
        <f t="shared" si="7"/>
        <v>1</v>
      </c>
      <c r="J282" s="26" t="s">
        <v>3971</v>
      </c>
      <c r="K282" s="26" t="s">
        <v>6966</v>
      </c>
      <c r="N282" s="150" t="s">
        <v>4707</v>
      </c>
      <c r="O282" s="150" t="s">
        <v>6783</v>
      </c>
    </row>
    <row r="283" spans="5:15" x14ac:dyDescent="0.2">
      <c r="E283" s="20" t="s">
        <v>3898</v>
      </c>
      <c r="F283" s="26" t="s">
        <v>4173</v>
      </c>
      <c r="G283">
        <f t="shared" si="7"/>
        <v>1</v>
      </c>
      <c r="J283" s="26" t="s">
        <v>3972</v>
      </c>
      <c r="K283" s="26" t="s">
        <v>4481</v>
      </c>
      <c r="N283" s="150" t="s">
        <v>4708</v>
      </c>
      <c r="O283" s="150" t="s">
        <v>6783</v>
      </c>
    </row>
    <row r="284" spans="5:15" x14ac:dyDescent="0.2">
      <c r="E284" s="20" t="s">
        <v>3898</v>
      </c>
      <c r="F284" s="26" t="s">
        <v>4174</v>
      </c>
      <c r="G284">
        <f t="shared" si="7"/>
        <v>1</v>
      </c>
      <c r="J284" s="26" t="s">
        <v>3972</v>
      </c>
      <c r="K284" s="32" t="s">
        <v>4482</v>
      </c>
      <c r="N284" s="150" t="s">
        <v>4709</v>
      </c>
      <c r="O284" s="150" t="s">
        <v>6784</v>
      </c>
    </row>
    <row r="285" spans="5:15" x14ac:dyDescent="0.2">
      <c r="E285" s="20" t="s">
        <v>3898</v>
      </c>
      <c r="F285" s="26" t="s">
        <v>4175</v>
      </c>
      <c r="G285">
        <f t="shared" si="7"/>
        <v>1</v>
      </c>
      <c r="J285" s="26" t="s">
        <v>3972</v>
      </c>
      <c r="K285" s="26" t="s">
        <v>6967</v>
      </c>
      <c r="N285" s="150" t="s">
        <v>4710</v>
      </c>
      <c r="O285" s="150" t="s">
        <v>6784</v>
      </c>
    </row>
    <row r="286" spans="5:15" x14ac:dyDescent="0.2">
      <c r="E286" s="20" t="s">
        <v>3898</v>
      </c>
      <c r="F286" s="26" t="s">
        <v>4176</v>
      </c>
      <c r="G286">
        <f t="shared" si="7"/>
        <v>1</v>
      </c>
      <c r="J286" s="26" t="s">
        <v>3973</v>
      </c>
      <c r="K286" s="26" t="s">
        <v>6967</v>
      </c>
      <c r="N286" s="4" t="s">
        <v>4943</v>
      </c>
      <c r="O286" s="4" t="s">
        <v>6766</v>
      </c>
    </row>
    <row r="287" spans="5:15" x14ac:dyDescent="0.2">
      <c r="E287" s="20" t="s">
        <v>3898</v>
      </c>
      <c r="F287" s="26" t="s">
        <v>4177</v>
      </c>
      <c r="G287">
        <f t="shared" si="7"/>
        <v>1</v>
      </c>
      <c r="J287" s="26" t="s">
        <v>3973</v>
      </c>
      <c r="K287" s="26" t="s">
        <v>4483</v>
      </c>
      <c r="N287" s="150" t="s">
        <v>4712</v>
      </c>
      <c r="O287" s="150" t="s">
        <v>6788</v>
      </c>
    </row>
    <row r="288" spans="5:15" x14ac:dyDescent="0.2">
      <c r="E288" s="20" t="s">
        <v>3898</v>
      </c>
      <c r="F288" s="26" t="s">
        <v>4178</v>
      </c>
      <c r="G288">
        <f t="shared" si="7"/>
        <v>1</v>
      </c>
      <c r="J288" s="26" t="s">
        <v>3973</v>
      </c>
      <c r="K288" s="26" t="s">
        <v>4484</v>
      </c>
      <c r="N288" s="150" t="s">
        <v>5375</v>
      </c>
      <c r="O288" s="4" t="s">
        <v>6827</v>
      </c>
    </row>
    <row r="289" spans="5:15" x14ac:dyDescent="0.2">
      <c r="E289" s="20" t="s">
        <v>3898</v>
      </c>
      <c r="F289" s="26" t="s">
        <v>4179</v>
      </c>
      <c r="G289">
        <f t="shared" si="7"/>
        <v>1</v>
      </c>
      <c r="J289" s="26" t="s">
        <v>3974</v>
      </c>
      <c r="K289" s="26" t="s">
        <v>4485</v>
      </c>
      <c r="N289" s="150" t="s">
        <v>5376</v>
      </c>
      <c r="O289" s="4" t="s">
        <v>6828</v>
      </c>
    </row>
    <row r="290" spans="5:15" x14ac:dyDescent="0.2">
      <c r="E290" s="20" t="s">
        <v>3898</v>
      </c>
      <c r="F290" s="26" t="s">
        <v>4180</v>
      </c>
      <c r="G290">
        <f t="shared" si="7"/>
        <v>1</v>
      </c>
      <c r="J290" s="26" t="s">
        <v>3974</v>
      </c>
      <c r="K290" s="26" t="s">
        <v>4486</v>
      </c>
      <c r="N290" s="4" t="s">
        <v>6021</v>
      </c>
      <c r="O290" s="4" t="s">
        <v>4013</v>
      </c>
    </row>
    <row r="291" spans="5:15" x14ac:dyDescent="0.2">
      <c r="E291" s="20" t="s">
        <v>3898</v>
      </c>
      <c r="F291" s="26" t="s">
        <v>4181</v>
      </c>
      <c r="G291">
        <f t="shared" si="7"/>
        <v>1</v>
      </c>
      <c r="J291" s="26" t="s">
        <v>3974</v>
      </c>
      <c r="K291" s="26" t="s">
        <v>4487</v>
      </c>
      <c r="N291" s="4" t="s">
        <v>6174</v>
      </c>
      <c r="O291" s="4" t="s">
        <v>4013</v>
      </c>
    </row>
    <row r="292" spans="5:15" x14ac:dyDescent="0.2">
      <c r="E292" s="20" t="s">
        <v>3898</v>
      </c>
      <c r="F292" s="26" t="s">
        <v>4182</v>
      </c>
      <c r="G292">
        <f t="shared" si="7"/>
        <v>1</v>
      </c>
      <c r="J292" s="26" t="s">
        <v>3974</v>
      </c>
      <c r="K292" s="26" t="s">
        <v>6967</v>
      </c>
      <c r="N292" s="4" t="s">
        <v>6182</v>
      </c>
      <c r="O292" s="4" t="s">
        <v>6906</v>
      </c>
    </row>
    <row r="293" spans="5:15" x14ac:dyDescent="0.2">
      <c r="E293" s="20" t="s">
        <v>3898</v>
      </c>
      <c r="F293" s="26" t="s">
        <v>4183</v>
      </c>
      <c r="G293">
        <f t="shared" si="7"/>
        <v>1</v>
      </c>
      <c r="J293" s="26" t="s">
        <v>3974</v>
      </c>
      <c r="K293" s="26" t="s">
        <v>4488</v>
      </c>
      <c r="N293" s="150" t="s">
        <v>5902</v>
      </c>
      <c r="O293" s="4" t="s">
        <v>6883</v>
      </c>
    </row>
    <row r="294" spans="5:15" x14ac:dyDescent="0.2">
      <c r="E294" s="20" t="s">
        <v>3898</v>
      </c>
      <c r="F294" s="26" t="s">
        <v>4184</v>
      </c>
      <c r="G294">
        <f t="shared" si="7"/>
        <v>1</v>
      </c>
      <c r="J294" s="26" t="s">
        <v>3975</v>
      </c>
      <c r="K294" s="26" t="s">
        <v>6967</v>
      </c>
      <c r="N294" s="4" t="s">
        <v>4944</v>
      </c>
      <c r="O294" s="4" t="s">
        <v>6800</v>
      </c>
    </row>
    <row r="295" spans="5:15" x14ac:dyDescent="0.2">
      <c r="E295" s="20" t="s">
        <v>3899</v>
      </c>
      <c r="F295" s="26" t="s">
        <v>4185</v>
      </c>
      <c r="G295">
        <f t="shared" si="7"/>
        <v>1</v>
      </c>
      <c r="J295" s="27" t="s">
        <v>3976</v>
      </c>
      <c r="K295" s="26" t="s">
        <v>6967</v>
      </c>
      <c r="N295" s="150" t="s">
        <v>5674</v>
      </c>
      <c r="O295" s="4" t="s">
        <v>6866</v>
      </c>
    </row>
    <row r="296" spans="5:15" x14ac:dyDescent="0.2">
      <c r="E296" s="20" t="s">
        <v>3899</v>
      </c>
      <c r="F296" s="26" t="s">
        <v>4186</v>
      </c>
      <c r="G296">
        <f t="shared" si="7"/>
        <v>1</v>
      </c>
      <c r="J296" s="26" t="s">
        <v>3977</v>
      </c>
      <c r="K296" s="26" t="s">
        <v>6967</v>
      </c>
      <c r="N296" s="4" t="s">
        <v>6427</v>
      </c>
      <c r="O296" s="4" t="s">
        <v>4013</v>
      </c>
    </row>
    <row r="297" spans="5:15" x14ac:dyDescent="0.2">
      <c r="E297" s="20" t="s">
        <v>3899</v>
      </c>
      <c r="F297" s="26" t="s">
        <v>4187</v>
      </c>
      <c r="G297">
        <f t="shared" si="7"/>
        <v>1</v>
      </c>
      <c r="J297" s="26" t="s">
        <v>3977</v>
      </c>
      <c r="K297" s="32" t="s">
        <v>4490</v>
      </c>
      <c r="N297" s="153" t="s">
        <v>4552</v>
      </c>
      <c r="O297" s="4" t="s">
        <v>4013</v>
      </c>
    </row>
    <row r="298" spans="5:15" x14ac:dyDescent="0.2">
      <c r="E298" s="20" t="s">
        <v>3900</v>
      </c>
      <c r="F298" s="26" t="s">
        <v>6999</v>
      </c>
      <c r="G298">
        <f t="shared" si="7"/>
        <v>1</v>
      </c>
      <c r="J298" s="26" t="s">
        <v>3977</v>
      </c>
      <c r="K298" s="32" t="s">
        <v>4491</v>
      </c>
      <c r="N298" s="4" t="s">
        <v>4668</v>
      </c>
      <c r="O298" s="4" t="s">
        <v>6778</v>
      </c>
    </row>
    <row r="299" spans="5:15" x14ac:dyDescent="0.2">
      <c r="E299" s="20" t="s">
        <v>3901</v>
      </c>
      <c r="F299" s="26" t="s">
        <v>4188</v>
      </c>
      <c r="G299">
        <f t="shared" si="7"/>
        <v>1</v>
      </c>
      <c r="J299" s="26" t="s">
        <v>3978</v>
      </c>
      <c r="K299" s="26" t="s">
        <v>4492</v>
      </c>
      <c r="N299" s="150" t="s">
        <v>5837</v>
      </c>
      <c r="O299" s="4" t="s">
        <v>6880</v>
      </c>
    </row>
    <row r="300" spans="5:15" x14ac:dyDescent="0.2">
      <c r="E300" s="20" t="s">
        <v>3901</v>
      </c>
      <c r="F300" s="26" t="s">
        <v>4189</v>
      </c>
      <c r="G300">
        <f t="shared" si="7"/>
        <v>1</v>
      </c>
      <c r="J300" s="26" t="s">
        <v>3978</v>
      </c>
      <c r="K300" s="26" t="s">
        <v>4493</v>
      </c>
      <c r="N300" s="150" t="s">
        <v>6078</v>
      </c>
      <c r="O300" s="4" t="s">
        <v>6885</v>
      </c>
    </row>
    <row r="301" spans="5:15" x14ac:dyDescent="0.2">
      <c r="E301" s="20" t="s">
        <v>3901</v>
      </c>
      <c r="F301" s="26" t="s">
        <v>4190</v>
      </c>
      <c r="G301">
        <f t="shared" si="7"/>
        <v>1</v>
      </c>
      <c r="J301" s="26" t="s">
        <v>3978</v>
      </c>
      <c r="K301" s="26" t="s">
        <v>4494</v>
      </c>
      <c r="N301" s="4" t="s">
        <v>6437</v>
      </c>
      <c r="O301" s="4" t="s">
        <v>4013</v>
      </c>
    </row>
    <row r="302" spans="5:15" x14ac:dyDescent="0.2">
      <c r="E302" s="20" t="s">
        <v>3901</v>
      </c>
      <c r="F302" s="26" t="s">
        <v>4191</v>
      </c>
      <c r="G302">
        <f t="shared" si="7"/>
        <v>1</v>
      </c>
      <c r="J302" s="26" t="s">
        <v>3978</v>
      </c>
      <c r="K302" s="26" t="s">
        <v>4495</v>
      </c>
      <c r="N302" s="4" t="s">
        <v>6183</v>
      </c>
      <c r="O302" s="4" t="s">
        <v>6906</v>
      </c>
    </row>
    <row r="303" spans="5:15" x14ac:dyDescent="0.2">
      <c r="E303" s="20" t="s">
        <v>3901</v>
      </c>
      <c r="F303" s="26" t="s">
        <v>4192</v>
      </c>
      <c r="G303">
        <f t="shared" si="7"/>
        <v>1</v>
      </c>
      <c r="J303" s="26" t="s">
        <v>3978</v>
      </c>
      <c r="K303" s="26" t="s">
        <v>4496</v>
      </c>
      <c r="N303" s="4" t="s">
        <v>5083</v>
      </c>
      <c r="O303" s="4" t="s">
        <v>6766</v>
      </c>
    </row>
    <row r="304" spans="5:15" x14ac:dyDescent="0.2">
      <c r="E304" s="20" t="s">
        <v>3901</v>
      </c>
      <c r="F304" s="26" t="s">
        <v>4193</v>
      </c>
      <c r="G304">
        <f t="shared" si="7"/>
        <v>1</v>
      </c>
      <c r="J304" s="26" t="s">
        <v>3978</v>
      </c>
      <c r="K304" s="26" t="s">
        <v>6967</v>
      </c>
      <c r="N304" s="4" t="s">
        <v>6122</v>
      </c>
      <c r="O304" s="4" t="s">
        <v>4013</v>
      </c>
    </row>
    <row r="305" spans="5:15" x14ac:dyDescent="0.2">
      <c r="E305" s="20" t="s">
        <v>3902</v>
      </c>
      <c r="F305" s="26" t="s">
        <v>4194</v>
      </c>
      <c r="G305">
        <f t="shared" si="7"/>
        <v>1</v>
      </c>
      <c r="J305" s="26" t="s">
        <v>3979</v>
      </c>
      <c r="K305" s="26" t="s">
        <v>4497</v>
      </c>
      <c r="N305" s="148" t="s">
        <v>5318</v>
      </c>
      <c r="O305" s="4" t="s">
        <v>6826</v>
      </c>
    </row>
    <row r="306" spans="5:15" x14ac:dyDescent="0.2">
      <c r="E306" s="20" t="s">
        <v>3902</v>
      </c>
      <c r="F306" s="26" t="s">
        <v>4195</v>
      </c>
      <c r="G306">
        <f t="shared" si="7"/>
        <v>1</v>
      </c>
      <c r="J306" s="26" t="s">
        <v>3979</v>
      </c>
      <c r="K306" s="26" t="s">
        <v>6967</v>
      </c>
      <c r="N306" s="4" t="s">
        <v>6279</v>
      </c>
      <c r="O306" s="4" t="s">
        <v>6911</v>
      </c>
    </row>
    <row r="307" spans="5:15" x14ac:dyDescent="0.2">
      <c r="E307" s="20" t="s">
        <v>3902</v>
      </c>
      <c r="F307" s="26" t="s">
        <v>4196</v>
      </c>
      <c r="G307">
        <f t="shared" si="7"/>
        <v>1</v>
      </c>
      <c r="J307" s="26" t="s">
        <v>3979</v>
      </c>
      <c r="K307" s="26" t="s">
        <v>4498</v>
      </c>
      <c r="N307" s="4" t="s">
        <v>6388</v>
      </c>
      <c r="O307" s="4" t="s">
        <v>6756</v>
      </c>
    </row>
    <row r="308" spans="5:15" x14ac:dyDescent="0.2">
      <c r="E308" s="20" t="s">
        <v>3902</v>
      </c>
      <c r="F308" s="26" t="s">
        <v>4197</v>
      </c>
      <c r="G308">
        <f t="shared" si="7"/>
        <v>1</v>
      </c>
      <c r="J308" s="26" t="s">
        <v>3980</v>
      </c>
      <c r="K308" s="26" t="s">
        <v>6967</v>
      </c>
      <c r="N308" s="4" t="s">
        <v>4439</v>
      </c>
      <c r="O308" s="4" t="s">
        <v>6759</v>
      </c>
    </row>
    <row r="309" spans="5:15" x14ac:dyDescent="0.2">
      <c r="E309" s="20" t="s">
        <v>3902</v>
      </c>
      <c r="F309" s="26" t="s">
        <v>4198</v>
      </c>
      <c r="G309">
        <f t="shared" ref="G309:G372" si="8">+COUNTIF(F:F,F308)</f>
        <v>1</v>
      </c>
      <c r="J309" s="26" t="s">
        <v>3981</v>
      </c>
      <c r="K309" s="26" t="s">
        <v>6967</v>
      </c>
      <c r="N309" s="150" t="s">
        <v>5461</v>
      </c>
      <c r="O309" s="4" t="s">
        <v>6844</v>
      </c>
    </row>
    <row r="310" spans="5:15" x14ac:dyDescent="0.2">
      <c r="E310" s="20" t="s">
        <v>3902</v>
      </c>
      <c r="F310" s="26" t="s">
        <v>4199</v>
      </c>
      <c r="G310">
        <f t="shared" si="8"/>
        <v>1</v>
      </c>
      <c r="J310" s="26" t="s">
        <v>3981</v>
      </c>
      <c r="K310" s="26" t="s">
        <v>6967</v>
      </c>
      <c r="N310" s="4" t="s">
        <v>6134</v>
      </c>
      <c r="O310" s="4" t="s">
        <v>4013</v>
      </c>
    </row>
    <row r="311" spans="5:15" x14ac:dyDescent="0.2">
      <c r="E311" s="20" t="s">
        <v>3902</v>
      </c>
      <c r="F311" s="26" t="s">
        <v>4200</v>
      </c>
      <c r="G311">
        <f t="shared" si="8"/>
        <v>1</v>
      </c>
      <c r="J311" s="26" t="s">
        <v>3982</v>
      </c>
      <c r="K311" s="26" t="s">
        <v>6967</v>
      </c>
      <c r="N311" s="4" t="s">
        <v>5115</v>
      </c>
      <c r="O311" s="4" t="s">
        <v>6766</v>
      </c>
    </row>
    <row r="312" spans="5:15" x14ac:dyDescent="0.2">
      <c r="E312" s="20" t="s">
        <v>3903</v>
      </c>
      <c r="F312" s="26" t="s">
        <v>7002</v>
      </c>
      <c r="G312">
        <f t="shared" si="8"/>
        <v>1</v>
      </c>
      <c r="J312" s="26" t="s">
        <v>3983</v>
      </c>
      <c r="K312" s="26" t="s">
        <v>4499</v>
      </c>
      <c r="N312" s="153" t="s">
        <v>4553</v>
      </c>
      <c r="O312" s="4" t="s">
        <v>4013</v>
      </c>
    </row>
    <row r="313" spans="5:15" x14ac:dyDescent="0.2">
      <c r="E313" s="20" t="s">
        <v>3904</v>
      </c>
      <c r="F313" s="26" t="s">
        <v>4201</v>
      </c>
      <c r="G313">
        <f t="shared" si="8"/>
        <v>1</v>
      </c>
      <c r="J313" s="26" t="s">
        <v>3983</v>
      </c>
      <c r="K313" s="26" t="s">
        <v>4500</v>
      </c>
      <c r="N313" s="4" t="s">
        <v>4838</v>
      </c>
      <c r="O313" s="4" t="s">
        <v>6766</v>
      </c>
    </row>
    <row r="314" spans="5:15" x14ac:dyDescent="0.2">
      <c r="E314" s="20" t="s">
        <v>3904</v>
      </c>
      <c r="F314" s="26" t="s">
        <v>4202</v>
      </c>
      <c r="G314">
        <f t="shared" si="8"/>
        <v>1</v>
      </c>
      <c r="J314" s="26" t="s">
        <v>3983</v>
      </c>
      <c r="K314" s="26" t="s">
        <v>4501</v>
      </c>
      <c r="N314" s="4" t="s">
        <v>4945</v>
      </c>
      <c r="O314" s="4" t="s">
        <v>6766</v>
      </c>
    </row>
    <row r="315" spans="5:15" x14ac:dyDescent="0.2">
      <c r="E315" s="20" t="s">
        <v>3904</v>
      </c>
      <c r="F315" s="26" t="s">
        <v>4203</v>
      </c>
      <c r="G315">
        <f t="shared" si="8"/>
        <v>1</v>
      </c>
      <c r="J315" s="26" t="s">
        <v>3983</v>
      </c>
      <c r="K315" s="26" t="s">
        <v>6967</v>
      </c>
      <c r="N315" s="4" t="s">
        <v>4946</v>
      </c>
      <c r="O315" s="4" t="s">
        <v>6766</v>
      </c>
    </row>
    <row r="316" spans="5:15" x14ac:dyDescent="0.2">
      <c r="E316" s="20" t="s">
        <v>3904</v>
      </c>
      <c r="F316" s="26" t="s">
        <v>7003</v>
      </c>
      <c r="G316">
        <f t="shared" si="8"/>
        <v>1</v>
      </c>
      <c r="J316" s="26" t="s">
        <v>3983</v>
      </c>
      <c r="K316" s="26" t="s">
        <v>4502</v>
      </c>
      <c r="N316" s="163" t="s">
        <v>5973</v>
      </c>
      <c r="O316" s="4" t="s">
        <v>4013</v>
      </c>
    </row>
    <row r="317" spans="5:15" x14ac:dyDescent="0.2">
      <c r="E317" s="20" t="s">
        <v>3904</v>
      </c>
      <c r="F317" s="26" t="s">
        <v>4204</v>
      </c>
      <c r="G317">
        <f t="shared" si="8"/>
        <v>1</v>
      </c>
      <c r="J317" s="26" t="s">
        <v>3983</v>
      </c>
      <c r="K317" s="26" t="s">
        <v>4503</v>
      </c>
      <c r="N317" s="148" t="s">
        <v>6156</v>
      </c>
      <c r="O317" s="4" t="s">
        <v>4013</v>
      </c>
    </row>
    <row r="318" spans="5:15" x14ac:dyDescent="0.2">
      <c r="E318" s="20" t="s">
        <v>3905</v>
      </c>
      <c r="F318" s="26" t="s">
        <v>4205</v>
      </c>
      <c r="G318">
        <f t="shared" si="8"/>
        <v>1</v>
      </c>
      <c r="J318" s="26" t="s">
        <v>3984</v>
      </c>
      <c r="K318" s="26" t="s">
        <v>6967</v>
      </c>
      <c r="N318" s="150" t="s">
        <v>5675</v>
      </c>
      <c r="O318" s="4" t="s">
        <v>6866</v>
      </c>
    </row>
    <row r="319" spans="5:15" x14ac:dyDescent="0.2">
      <c r="E319" s="20" t="s">
        <v>3905</v>
      </c>
      <c r="F319" s="26" t="s">
        <v>4206</v>
      </c>
      <c r="G319">
        <f t="shared" si="8"/>
        <v>1</v>
      </c>
      <c r="J319" s="26" t="s">
        <v>3985</v>
      </c>
      <c r="K319" s="26" t="s">
        <v>4504</v>
      </c>
      <c r="N319" s="148" t="s">
        <v>4318</v>
      </c>
      <c r="O319" s="27" t="s">
        <v>4013</v>
      </c>
    </row>
    <row r="320" spans="5:15" x14ac:dyDescent="0.2">
      <c r="E320" s="20" t="s">
        <v>3905</v>
      </c>
      <c r="F320" s="26" t="s">
        <v>4207</v>
      </c>
      <c r="G320">
        <f t="shared" si="8"/>
        <v>1</v>
      </c>
      <c r="J320" s="26" t="s">
        <v>3985</v>
      </c>
      <c r="K320" s="26" t="s">
        <v>4505</v>
      </c>
      <c r="N320" s="4" t="s">
        <v>4624</v>
      </c>
      <c r="O320" s="4" t="s">
        <v>6766</v>
      </c>
    </row>
    <row r="321" spans="5:15" x14ac:dyDescent="0.2">
      <c r="E321" s="20" t="s">
        <v>3905</v>
      </c>
      <c r="F321" s="26" t="s">
        <v>4208</v>
      </c>
      <c r="G321">
        <f t="shared" si="8"/>
        <v>1</v>
      </c>
      <c r="J321" s="26" t="s">
        <v>3985</v>
      </c>
      <c r="K321" s="26" t="s">
        <v>6967</v>
      </c>
      <c r="N321" s="4" t="s">
        <v>4623</v>
      </c>
      <c r="O321" s="4" t="s">
        <v>6766</v>
      </c>
    </row>
    <row r="322" spans="5:15" x14ac:dyDescent="0.2">
      <c r="E322" s="20" t="s">
        <v>3905</v>
      </c>
      <c r="F322" s="26" t="s">
        <v>4209</v>
      </c>
      <c r="G322">
        <f t="shared" si="8"/>
        <v>1</v>
      </c>
      <c r="J322" s="26" t="s">
        <v>3985</v>
      </c>
      <c r="K322" s="26" t="s">
        <v>4506</v>
      </c>
      <c r="N322" s="150" t="s">
        <v>6280</v>
      </c>
      <c r="O322" s="4" t="s">
        <v>6912</v>
      </c>
    </row>
    <row r="323" spans="5:15" x14ac:dyDescent="0.2">
      <c r="E323" s="20" t="s">
        <v>3906</v>
      </c>
      <c r="F323" s="26" t="s">
        <v>4210</v>
      </c>
      <c r="G323">
        <f t="shared" si="8"/>
        <v>1</v>
      </c>
      <c r="J323" s="26" t="s">
        <v>3985</v>
      </c>
      <c r="K323" s="26" t="s">
        <v>4507</v>
      </c>
      <c r="N323" s="27" t="s">
        <v>4319</v>
      </c>
      <c r="O323" s="27" t="s">
        <v>4013</v>
      </c>
    </row>
    <row r="324" spans="5:15" x14ac:dyDescent="0.2">
      <c r="E324" s="20" t="s">
        <v>3906</v>
      </c>
      <c r="F324" s="26" t="s">
        <v>4211</v>
      </c>
      <c r="G324">
        <f t="shared" si="8"/>
        <v>1</v>
      </c>
      <c r="J324" s="27" t="s">
        <v>7012</v>
      </c>
      <c r="K324" s="26" t="s">
        <v>6967</v>
      </c>
      <c r="N324" s="150" t="s">
        <v>5676</v>
      </c>
      <c r="O324" s="4" t="s">
        <v>6867</v>
      </c>
    </row>
    <row r="325" spans="5:15" x14ac:dyDescent="0.2">
      <c r="E325" s="20" t="s">
        <v>3906</v>
      </c>
      <c r="F325" s="26" t="s">
        <v>4212</v>
      </c>
      <c r="G325">
        <f t="shared" si="8"/>
        <v>1</v>
      </c>
      <c r="J325" s="26" t="s">
        <v>3986</v>
      </c>
      <c r="K325" s="26" t="s">
        <v>6967</v>
      </c>
      <c r="N325" s="150" t="s">
        <v>5462</v>
      </c>
      <c r="O325" s="4" t="s">
        <v>6843</v>
      </c>
    </row>
    <row r="326" spans="5:15" x14ac:dyDescent="0.2">
      <c r="E326" s="20" t="s">
        <v>3906</v>
      </c>
      <c r="F326" s="26" t="s">
        <v>4213</v>
      </c>
      <c r="G326">
        <f t="shared" si="8"/>
        <v>1</v>
      </c>
      <c r="J326" s="26" t="s">
        <v>3987</v>
      </c>
      <c r="K326" s="26" t="s">
        <v>4508</v>
      </c>
      <c r="N326" s="4" t="s">
        <v>5116</v>
      </c>
      <c r="O326" s="4" t="s">
        <v>6766</v>
      </c>
    </row>
    <row r="327" spans="5:15" x14ac:dyDescent="0.2">
      <c r="E327" s="20" t="s">
        <v>3906</v>
      </c>
      <c r="F327" s="26" t="s">
        <v>4214</v>
      </c>
      <c r="G327">
        <f t="shared" si="8"/>
        <v>1</v>
      </c>
      <c r="J327" s="26" t="s">
        <v>3987</v>
      </c>
      <c r="K327" s="26" t="s">
        <v>6967</v>
      </c>
      <c r="N327" s="150" t="s">
        <v>5677</v>
      </c>
      <c r="O327" s="4" t="s">
        <v>6868</v>
      </c>
    </row>
    <row r="328" spans="5:15" x14ac:dyDescent="0.2">
      <c r="E328" s="20" t="s">
        <v>3906</v>
      </c>
      <c r="F328" s="26" t="s">
        <v>4215</v>
      </c>
      <c r="G328">
        <f t="shared" si="8"/>
        <v>1</v>
      </c>
      <c r="J328" s="36" t="s">
        <v>3988</v>
      </c>
      <c r="K328" s="26" t="s">
        <v>6968</v>
      </c>
      <c r="N328" s="4" t="s">
        <v>6281</v>
      </c>
      <c r="O328" s="4" t="s">
        <v>6910</v>
      </c>
    </row>
    <row r="329" spans="5:15" x14ac:dyDescent="0.2">
      <c r="E329" s="20" t="s">
        <v>3906</v>
      </c>
      <c r="F329" s="26" t="s">
        <v>4216</v>
      </c>
      <c r="G329">
        <f t="shared" si="8"/>
        <v>1</v>
      </c>
      <c r="J329" s="36" t="s">
        <v>3989</v>
      </c>
      <c r="K329" s="26" t="s">
        <v>6968</v>
      </c>
      <c r="N329" s="148" t="s">
        <v>4321</v>
      </c>
      <c r="O329" s="27" t="s">
        <v>4013</v>
      </c>
    </row>
    <row r="330" spans="5:15" x14ac:dyDescent="0.2">
      <c r="E330" s="20" t="s">
        <v>3906</v>
      </c>
      <c r="F330" s="26" t="s">
        <v>4217</v>
      </c>
      <c r="G330">
        <f t="shared" si="8"/>
        <v>1</v>
      </c>
      <c r="J330" s="37" t="s">
        <v>3990</v>
      </c>
      <c r="K330" s="26" t="s">
        <v>4509</v>
      </c>
      <c r="N330" s="4" t="s">
        <v>6470</v>
      </c>
      <c r="O330" s="4" t="s">
        <v>6938</v>
      </c>
    </row>
    <row r="331" spans="5:15" x14ac:dyDescent="0.2">
      <c r="E331" s="20" t="s">
        <v>3907</v>
      </c>
      <c r="F331" s="26" t="s">
        <v>4218</v>
      </c>
      <c r="G331">
        <f t="shared" si="8"/>
        <v>1</v>
      </c>
      <c r="J331" s="37" t="s">
        <v>3990</v>
      </c>
      <c r="K331" s="26" t="s">
        <v>6968</v>
      </c>
      <c r="N331" s="27" t="s">
        <v>4326</v>
      </c>
      <c r="O331" s="27" t="s">
        <v>4013</v>
      </c>
    </row>
    <row r="332" spans="5:15" x14ac:dyDescent="0.2">
      <c r="E332" s="20" t="s">
        <v>3907</v>
      </c>
      <c r="F332" s="26" t="s">
        <v>4219</v>
      </c>
      <c r="G332">
        <f t="shared" si="8"/>
        <v>1</v>
      </c>
      <c r="J332" s="37" t="s">
        <v>3991</v>
      </c>
      <c r="K332" s="26" t="s">
        <v>6968</v>
      </c>
      <c r="N332" s="4" t="s">
        <v>6224</v>
      </c>
      <c r="O332" s="4" t="s">
        <v>6906</v>
      </c>
    </row>
    <row r="333" spans="5:15" x14ac:dyDescent="0.2">
      <c r="E333" s="20" t="s">
        <v>3907</v>
      </c>
      <c r="F333" s="26" t="s">
        <v>4220</v>
      </c>
      <c r="G333">
        <f t="shared" si="8"/>
        <v>1</v>
      </c>
      <c r="J333" s="37" t="s">
        <v>3992</v>
      </c>
      <c r="K333" s="26" t="s">
        <v>6968</v>
      </c>
      <c r="N333" s="150" t="s">
        <v>5377</v>
      </c>
      <c r="O333" s="150" t="s">
        <v>6827</v>
      </c>
    </row>
    <row r="334" spans="5:15" x14ac:dyDescent="0.2">
      <c r="E334" s="20" t="s">
        <v>3907</v>
      </c>
      <c r="F334" s="26" t="s">
        <v>4221</v>
      </c>
      <c r="G334">
        <f t="shared" si="8"/>
        <v>1</v>
      </c>
      <c r="J334" s="37" t="s">
        <v>3992</v>
      </c>
      <c r="K334" s="26" t="s">
        <v>4510</v>
      </c>
      <c r="N334" s="4" t="s">
        <v>6282</v>
      </c>
      <c r="O334" s="4" t="s">
        <v>6914</v>
      </c>
    </row>
    <row r="335" spans="5:15" x14ac:dyDescent="0.2">
      <c r="E335" s="20" t="s">
        <v>3907</v>
      </c>
      <c r="F335" s="26" t="s">
        <v>4222</v>
      </c>
      <c r="G335">
        <f t="shared" si="8"/>
        <v>1</v>
      </c>
      <c r="J335" s="37" t="s">
        <v>3992</v>
      </c>
      <c r="K335" s="26" t="s">
        <v>4511</v>
      </c>
      <c r="N335" s="150" t="s">
        <v>5678</v>
      </c>
      <c r="O335" s="4" t="s">
        <v>6873</v>
      </c>
    </row>
    <row r="336" spans="5:15" x14ac:dyDescent="0.2">
      <c r="E336" s="20" t="s">
        <v>3907</v>
      </c>
      <c r="F336" s="26" t="s">
        <v>4223</v>
      </c>
      <c r="G336">
        <f t="shared" si="8"/>
        <v>1</v>
      </c>
      <c r="J336" s="37" t="s">
        <v>3992</v>
      </c>
      <c r="K336" s="26" t="s">
        <v>4512</v>
      </c>
      <c r="N336" s="4" t="s">
        <v>6405</v>
      </c>
      <c r="O336" s="4" t="s">
        <v>4013</v>
      </c>
    </row>
    <row r="337" spans="5:15" x14ac:dyDescent="0.2">
      <c r="E337" s="20" t="s">
        <v>3907</v>
      </c>
      <c r="F337" s="26" t="s">
        <v>7019</v>
      </c>
      <c r="G337">
        <f t="shared" si="8"/>
        <v>1</v>
      </c>
      <c r="J337" s="37" t="s">
        <v>3993</v>
      </c>
      <c r="K337" s="26" t="s">
        <v>6968</v>
      </c>
      <c r="N337" s="150" t="s">
        <v>5679</v>
      </c>
      <c r="O337" s="4" t="s">
        <v>6871</v>
      </c>
    </row>
    <row r="338" spans="5:15" x14ac:dyDescent="0.2">
      <c r="E338" s="20" t="s">
        <v>3907</v>
      </c>
      <c r="F338" s="26" t="s">
        <v>4225</v>
      </c>
      <c r="G338">
        <f t="shared" si="8"/>
        <v>1</v>
      </c>
      <c r="J338" s="37" t="s">
        <v>3994</v>
      </c>
      <c r="K338" s="26" t="s">
        <v>6968</v>
      </c>
      <c r="N338" s="150" t="s">
        <v>5680</v>
      </c>
      <c r="O338" s="4" t="s">
        <v>6863</v>
      </c>
    </row>
    <row r="339" spans="5:15" x14ac:dyDescent="0.2">
      <c r="E339" s="20" t="s">
        <v>3908</v>
      </c>
      <c r="F339" s="26" t="s">
        <v>4226</v>
      </c>
      <c r="G339">
        <f t="shared" si="8"/>
        <v>1</v>
      </c>
      <c r="J339" s="37" t="s">
        <v>3994</v>
      </c>
      <c r="K339" s="26" t="s">
        <v>4513</v>
      </c>
      <c r="N339" s="150" t="s">
        <v>5681</v>
      </c>
      <c r="O339" s="4" t="s">
        <v>6867</v>
      </c>
    </row>
    <row r="340" spans="5:15" x14ac:dyDescent="0.2">
      <c r="E340" s="20" t="s">
        <v>3908</v>
      </c>
      <c r="F340" s="26" t="s">
        <v>4227</v>
      </c>
      <c r="G340">
        <f t="shared" si="8"/>
        <v>1</v>
      </c>
      <c r="J340" s="37" t="s">
        <v>3994</v>
      </c>
      <c r="K340" s="26" t="s">
        <v>4514</v>
      </c>
      <c r="N340" s="4" t="s">
        <v>6283</v>
      </c>
      <c r="O340" s="4" t="s">
        <v>6910</v>
      </c>
    </row>
    <row r="341" spans="5:15" x14ac:dyDescent="0.2">
      <c r="E341" s="20" t="s">
        <v>3908</v>
      </c>
      <c r="F341" s="26" t="s">
        <v>4228</v>
      </c>
      <c r="G341">
        <f t="shared" si="8"/>
        <v>1</v>
      </c>
      <c r="J341" s="37" t="s">
        <v>3994</v>
      </c>
      <c r="K341" s="26" t="s">
        <v>4515</v>
      </c>
      <c r="N341" s="4" t="s">
        <v>6284</v>
      </c>
      <c r="O341" s="4" t="s">
        <v>6913</v>
      </c>
    </row>
    <row r="342" spans="5:15" x14ac:dyDescent="0.2">
      <c r="E342" s="20" t="s">
        <v>3908</v>
      </c>
      <c r="F342" s="26" t="s">
        <v>4229</v>
      </c>
      <c r="G342">
        <f t="shared" si="8"/>
        <v>1</v>
      </c>
      <c r="J342" s="37" t="s">
        <v>3994</v>
      </c>
      <c r="K342" s="26" t="s">
        <v>4516</v>
      </c>
      <c r="N342" s="4" t="s">
        <v>6285</v>
      </c>
      <c r="O342" s="4" t="s">
        <v>6915</v>
      </c>
    </row>
    <row r="343" spans="5:15" x14ac:dyDescent="0.2">
      <c r="E343" s="20" t="s">
        <v>3908</v>
      </c>
      <c r="F343" s="26" t="s">
        <v>4230</v>
      </c>
      <c r="G343">
        <f t="shared" si="8"/>
        <v>1</v>
      </c>
      <c r="J343" s="37" t="s">
        <v>3994</v>
      </c>
      <c r="K343" s="26" t="s">
        <v>4517</v>
      </c>
      <c r="N343" s="150" t="s">
        <v>5378</v>
      </c>
      <c r="O343" s="4" t="s">
        <v>6828</v>
      </c>
    </row>
    <row r="344" spans="5:15" x14ac:dyDescent="0.2">
      <c r="E344" s="20" t="s">
        <v>3908</v>
      </c>
      <c r="F344" s="26" t="s">
        <v>4231</v>
      </c>
      <c r="G344">
        <f t="shared" si="8"/>
        <v>1</v>
      </c>
      <c r="J344" s="26" t="s">
        <v>3995</v>
      </c>
      <c r="K344" s="26" t="s">
        <v>6968</v>
      </c>
      <c r="N344" s="4" t="s">
        <v>4347</v>
      </c>
      <c r="O344" s="27" t="s">
        <v>4013</v>
      </c>
    </row>
    <row r="345" spans="5:15" x14ac:dyDescent="0.2">
      <c r="E345" s="20" t="s">
        <v>3908</v>
      </c>
      <c r="F345" s="26" t="s">
        <v>4232</v>
      </c>
      <c r="G345">
        <f t="shared" si="8"/>
        <v>1</v>
      </c>
      <c r="J345" s="26" t="s">
        <v>3996</v>
      </c>
      <c r="K345" s="26" t="s">
        <v>4518</v>
      </c>
      <c r="N345" s="150" t="s">
        <v>5838</v>
      </c>
      <c r="O345" s="4" t="s">
        <v>6879</v>
      </c>
    </row>
    <row r="346" spans="5:15" x14ac:dyDescent="0.2">
      <c r="E346" s="20" t="s">
        <v>3908</v>
      </c>
      <c r="F346" s="26" t="s">
        <v>4233</v>
      </c>
      <c r="G346">
        <f t="shared" si="8"/>
        <v>1</v>
      </c>
      <c r="J346" s="26" t="s">
        <v>3996</v>
      </c>
      <c r="K346" s="26" t="s">
        <v>4013</v>
      </c>
      <c r="N346" s="150" t="s">
        <v>6286</v>
      </c>
      <c r="O346" s="4" t="s">
        <v>6913</v>
      </c>
    </row>
    <row r="347" spans="5:15" x14ac:dyDescent="0.2">
      <c r="E347" s="20" t="s">
        <v>3908</v>
      </c>
      <c r="F347" s="26" t="s">
        <v>4234</v>
      </c>
      <c r="G347">
        <f t="shared" si="8"/>
        <v>1</v>
      </c>
      <c r="J347" s="26" t="s">
        <v>3997</v>
      </c>
      <c r="K347" s="26" t="s">
        <v>4519</v>
      </c>
      <c r="N347" s="150" t="s">
        <v>5463</v>
      </c>
      <c r="O347" s="4" t="s">
        <v>6832</v>
      </c>
    </row>
    <row r="348" spans="5:15" x14ac:dyDescent="0.2">
      <c r="E348" s="20" t="s">
        <v>3908</v>
      </c>
      <c r="F348" s="26" t="s">
        <v>4235</v>
      </c>
      <c r="G348">
        <f t="shared" si="8"/>
        <v>1</v>
      </c>
      <c r="J348" s="26" t="s">
        <v>3997</v>
      </c>
      <c r="K348" s="26" t="s">
        <v>6968</v>
      </c>
      <c r="N348" s="150" t="s">
        <v>5682</v>
      </c>
      <c r="O348" s="4" t="s">
        <v>6867</v>
      </c>
    </row>
    <row r="349" spans="5:15" x14ac:dyDescent="0.2">
      <c r="E349" s="20" t="s">
        <v>3908</v>
      </c>
      <c r="F349" s="26" t="s">
        <v>4236</v>
      </c>
      <c r="G349">
        <f t="shared" si="8"/>
        <v>1</v>
      </c>
      <c r="J349" s="26" t="s">
        <v>3998</v>
      </c>
      <c r="K349" s="26" t="s">
        <v>4520</v>
      </c>
      <c r="N349" s="4" t="s">
        <v>4625</v>
      </c>
      <c r="O349" s="4" t="s">
        <v>6766</v>
      </c>
    </row>
    <row r="350" spans="5:15" x14ac:dyDescent="0.2">
      <c r="E350" s="20" t="s">
        <v>3908</v>
      </c>
      <c r="F350" s="26" t="s">
        <v>4237</v>
      </c>
      <c r="G350">
        <f t="shared" si="8"/>
        <v>1</v>
      </c>
      <c r="J350" s="26" t="s">
        <v>3998</v>
      </c>
      <c r="K350" s="26" t="s">
        <v>4521</v>
      </c>
      <c r="N350" s="4" t="s">
        <v>6002</v>
      </c>
      <c r="O350" s="4" t="s">
        <v>4013</v>
      </c>
    </row>
    <row r="351" spans="5:15" x14ac:dyDescent="0.2">
      <c r="E351" s="20" t="s">
        <v>3908</v>
      </c>
      <c r="F351" s="26" t="s">
        <v>4238</v>
      </c>
      <c r="G351">
        <f t="shared" si="8"/>
        <v>1</v>
      </c>
      <c r="J351" s="26" t="s">
        <v>3998</v>
      </c>
      <c r="K351" s="26" t="s">
        <v>4522</v>
      </c>
      <c r="N351" s="150" t="s">
        <v>5839</v>
      </c>
      <c r="O351" s="4" t="s">
        <v>6879</v>
      </c>
    </row>
    <row r="352" spans="5:15" x14ac:dyDescent="0.2">
      <c r="E352" s="20" t="s">
        <v>3908</v>
      </c>
      <c r="F352" s="26" t="s">
        <v>4239</v>
      </c>
      <c r="G352">
        <f t="shared" si="8"/>
        <v>1</v>
      </c>
      <c r="J352" s="26" t="s">
        <v>3999</v>
      </c>
      <c r="K352" s="26" t="s">
        <v>4523</v>
      </c>
      <c r="N352" s="4" t="s">
        <v>6471</v>
      </c>
      <c r="O352" s="4" t="s">
        <v>6938</v>
      </c>
    </row>
    <row r="353" spans="5:15" x14ac:dyDescent="0.2">
      <c r="E353" s="20" t="s">
        <v>3908</v>
      </c>
      <c r="F353" s="26" t="s">
        <v>4240</v>
      </c>
      <c r="G353">
        <f t="shared" si="8"/>
        <v>1</v>
      </c>
      <c r="J353" s="26" t="s">
        <v>3999</v>
      </c>
      <c r="K353" s="26" t="s">
        <v>6968</v>
      </c>
      <c r="N353" s="4" t="s">
        <v>6201</v>
      </c>
      <c r="O353" s="4" t="s">
        <v>6906</v>
      </c>
    </row>
    <row r="354" spans="5:15" x14ac:dyDescent="0.2">
      <c r="E354" s="20" t="s">
        <v>3908</v>
      </c>
      <c r="F354" s="26" t="s">
        <v>4241</v>
      </c>
      <c r="G354">
        <f t="shared" si="8"/>
        <v>1</v>
      </c>
      <c r="J354" s="26" t="s">
        <v>4000</v>
      </c>
      <c r="K354" s="32" t="s">
        <v>4524</v>
      </c>
      <c r="N354" s="150" t="s">
        <v>5683</v>
      </c>
      <c r="O354" s="4" t="s">
        <v>6863</v>
      </c>
    </row>
    <row r="355" spans="5:15" x14ac:dyDescent="0.2">
      <c r="E355" s="20" t="s">
        <v>3908</v>
      </c>
      <c r="F355" s="26" t="s">
        <v>4242</v>
      </c>
      <c r="G355">
        <f t="shared" si="8"/>
        <v>1</v>
      </c>
      <c r="J355" s="26" t="s">
        <v>4000</v>
      </c>
      <c r="K355" s="32" t="s">
        <v>4525</v>
      </c>
      <c r="N355" s="150" t="s">
        <v>5464</v>
      </c>
      <c r="O355" s="4" t="s">
        <v>6844</v>
      </c>
    </row>
    <row r="356" spans="5:15" x14ac:dyDescent="0.2">
      <c r="E356" s="20" t="s">
        <v>3908</v>
      </c>
      <c r="F356" s="26" t="s">
        <v>4243</v>
      </c>
      <c r="G356">
        <f t="shared" si="8"/>
        <v>1</v>
      </c>
      <c r="J356" s="26" t="s">
        <v>4000</v>
      </c>
      <c r="K356" s="32" t="s">
        <v>4526</v>
      </c>
      <c r="N356" s="150" t="s">
        <v>6079</v>
      </c>
      <c r="O356" s="4" t="s">
        <v>6885</v>
      </c>
    </row>
    <row r="357" spans="5:15" x14ac:dyDescent="0.2">
      <c r="E357" s="20" t="s">
        <v>3908</v>
      </c>
      <c r="F357" s="26" t="s">
        <v>4244</v>
      </c>
      <c r="G357">
        <f t="shared" si="8"/>
        <v>1</v>
      </c>
      <c r="J357" s="26" t="s">
        <v>4000</v>
      </c>
      <c r="K357" s="26" t="s">
        <v>4527</v>
      </c>
      <c r="N357" s="150" t="s">
        <v>5379</v>
      </c>
      <c r="O357" s="4" t="s">
        <v>6828</v>
      </c>
    </row>
    <row r="358" spans="5:15" x14ac:dyDescent="0.2">
      <c r="E358" s="20" t="s">
        <v>3908</v>
      </c>
      <c r="F358" s="26" t="s">
        <v>4245</v>
      </c>
      <c r="G358">
        <f t="shared" si="8"/>
        <v>1</v>
      </c>
      <c r="J358" s="26" t="s">
        <v>4000</v>
      </c>
      <c r="K358" s="32" t="s">
        <v>4528</v>
      </c>
      <c r="N358" s="150" t="s">
        <v>5684</v>
      </c>
      <c r="O358" s="4" t="s">
        <v>6867</v>
      </c>
    </row>
    <row r="359" spans="5:15" x14ac:dyDescent="0.2">
      <c r="E359" s="20" t="s">
        <v>3908</v>
      </c>
      <c r="F359" s="26" t="s">
        <v>4246</v>
      </c>
      <c r="G359">
        <f t="shared" si="8"/>
        <v>1</v>
      </c>
      <c r="J359" s="26" t="s">
        <v>4001</v>
      </c>
      <c r="K359" s="32" t="s">
        <v>4529</v>
      </c>
      <c r="N359" s="150" t="s">
        <v>5685</v>
      </c>
      <c r="O359" s="4" t="s">
        <v>6867</v>
      </c>
    </row>
    <row r="360" spans="5:15" x14ac:dyDescent="0.2">
      <c r="E360" s="20" t="s">
        <v>3908</v>
      </c>
      <c r="F360" s="26" t="s">
        <v>4247</v>
      </c>
      <c r="G360">
        <f t="shared" si="8"/>
        <v>1</v>
      </c>
      <c r="J360" s="26" t="s">
        <v>4001</v>
      </c>
      <c r="K360" s="32" t="s">
        <v>4530</v>
      </c>
      <c r="N360" s="150" t="s">
        <v>5686</v>
      </c>
      <c r="O360" s="4" t="s">
        <v>6867</v>
      </c>
    </row>
    <row r="361" spans="5:15" x14ac:dyDescent="0.2">
      <c r="E361" s="20" t="s">
        <v>3908</v>
      </c>
      <c r="F361" s="26" t="s">
        <v>4248</v>
      </c>
      <c r="G361">
        <f t="shared" si="8"/>
        <v>1</v>
      </c>
      <c r="J361" s="26" t="s">
        <v>4001</v>
      </c>
      <c r="K361" s="32" t="s">
        <v>4531</v>
      </c>
      <c r="N361" s="150" t="s">
        <v>5687</v>
      </c>
      <c r="O361" s="4" t="s">
        <v>6867</v>
      </c>
    </row>
    <row r="362" spans="5:15" x14ac:dyDescent="0.2">
      <c r="E362" s="20" t="s">
        <v>3908</v>
      </c>
      <c r="F362" s="26" t="s">
        <v>4249</v>
      </c>
      <c r="G362">
        <f t="shared" si="8"/>
        <v>1</v>
      </c>
      <c r="J362" s="26" t="s">
        <v>4001</v>
      </c>
      <c r="K362" s="32" t="s">
        <v>4532</v>
      </c>
      <c r="N362" s="150" t="s">
        <v>5688</v>
      </c>
      <c r="O362" s="4" t="s">
        <v>6867</v>
      </c>
    </row>
    <row r="363" spans="5:15" x14ac:dyDescent="0.2">
      <c r="E363" s="20" t="s">
        <v>3908</v>
      </c>
      <c r="F363" s="26" t="s">
        <v>4250</v>
      </c>
      <c r="G363">
        <f t="shared" si="8"/>
        <v>1</v>
      </c>
      <c r="J363" s="26" t="s">
        <v>4001</v>
      </c>
      <c r="K363" s="32" t="s">
        <v>4533</v>
      </c>
      <c r="N363" s="4" t="s">
        <v>181</v>
      </c>
      <c r="O363" s="4" t="s">
        <v>6910</v>
      </c>
    </row>
    <row r="364" spans="5:15" x14ac:dyDescent="0.2">
      <c r="E364" s="20" t="s">
        <v>3908</v>
      </c>
      <c r="F364" s="26" t="s">
        <v>4251</v>
      </c>
      <c r="G364">
        <f t="shared" si="8"/>
        <v>1</v>
      </c>
      <c r="J364" s="26" t="s">
        <v>4001</v>
      </c>
      <c r="K364" s="32" t="s">
        <v>4534</v>
      </c>
      <c r="N364" s="4" t="s">
        <v>6445</v>
      </c>
      <c r="O364" s="4" t="s">
        <v>4013</v>
      </c>
    </row>
    <row r="365" spans="5:15" x14ac:dyDescent="0.2">
      <c r="E365" s="20" t="s">
        <v>3909</v>
      </c>
      <c r="F365" s="26" t="s">
        <v>4252</v>
      </c>
      <c r="G365">
        <f t="shared" si="8"/>
        <v>1</v>
      </c>
      <c r="J365" s="26" t="s">
        <v>4001</v>
      </c>
      <c r="K365" s="32" t="s">
        <v>4535</v>
      </c>
      <c r="N365" s="4" t="s">
        <v>6472</v>
      </c>
      <c r="O365" s="4" t="s">
        <v>6938</v>
      </c>
    </row>
    <row r="366" spans="5:15" x14ac:dyDescent="0.2">
      <c r="E366" s="20" t="s">
        <v>3909</v>
      </c>
      <c r="F366" s="26" t="s">
        <v>4253</v>
      </c>
      <c r="G366">
        <f t="shared" si="8"/>
        <v>1</v>
      </c>
      <c r="J366" s="32" t="s">
        <v>4002</v>
      </c>
      <c r="K366" s="26" t="s">
        <v>6969</v>
      </c>
      <c r="N366" s="150" t="s">
        <v>5840</v>
      </c>
      <c r="O366" s="4" t="s">
        <v>6880</v>
      </c>
    </row>
    <row r="367" spans="5:15" x14ac:dyDescent="0.2">
      <c r="E367" s="20" t="s">
        <v>3909</v>
      </c>
      <c r="F367" s="26" t="s">
        <v>4254</v>
      </c>
      <c r="G367">
        <f t="shared" si="8"/>
        <v>1</v>
      </c>
      <c r="J367" s="32" t="s">
        <v>4002</v>
      </c>
      <c r="K367" s="26" t="s">
        <v>4536</v>
      </c>
      <c r="N367" s="150" t="s">
        <v>5841</v>
      </c>
      <c r="O367" s="4" t="s">
        <v>6880</v>
      </c>
    </row>
    <row r="368" spans="5:15" x14ac:dyDescent="0.2">
      <c r="E368" s="20" t="s">
        <v>3909</v>
      </c>
      <c r="F368" s="26" t="s">
        <v>4255</v>
      </c>
      <c r="G368">
        <f t="shared" si="8"/>
        <v>1</v>
      </c>
      <c r="J368" s="32" t="s">
        <v>4002</v>
      </c>
      <c r="K368" s="26" t="s">
        <v>4537</v>
      </c>
      <c r="N368" s="150" t="s">
        <v>5842</v>
      </c>
      <c r="O368" s="4" t="s">
        <v>6879</v>
      </c>
    </row>
    <row r="369" spans="5:15" x14ac:dyDescent="0.2">
      <c r="E369" s="20" t="s">
        <v>3909</v>
      </c>
      <c r="F369" s="26" t="s">
        <v>4256</v>
      </c>
      <c r="G369">
        <f t="shared" si="8"/>
        <v>1</v>
      </c>
      <c r="J369" s="32" t="s">
        <v>4002</v>
      </c>
      <c r="K369" s="26" t="s">
        <v>4538</v>
      </c>
      <c r="N369" s="150" t="s">
        <v>5843</v>
      </c>
      <c r="O369" s="4" t="s">
        <v>6879</v>
      </c>
    </row>
    <row r="370" spans="5:15" x14ac:dyDescent="0.2">
      <c r="E370" s="20" t="s">
        <v>3909</v>
      </c>
      <c r="F370" s="26" t="s">
        <v>4257</v>
      </c>
      <c r="G370">
        <f t="shared" si="8"/>
        <v>1</v>
      </c>
      <c r="J370" s="32" t="s">
        <v>4002</v>
      </c>
      <c r="K370" s="26" t="s">
        <v>4539</v>
      </c>
      <c r="N370" s="4" t="s">
        <v>6473</v>
      </c>
      <c r="O370" s="4" t="s">
        <v>6938</v>
      </c>
    </row>
    <row r="371" spans="5:15" x14ac:dyDescent="0.2">
      <c r="E371" s="20" t="s">
        <v>3910</v>
      </c>
      <c r="F371" s="26" t="s">
        <v>4258</v>
      </c>
      <c r="G371">
        <f t="shared" si="8"/>
        <v>1</v>
      </c>
      <c r="J371" s="32" t="s">
        <v>4002</v>
      </c>
      <c r="K371" s="26" t="s">
        <v>4540</v>
      </c>
      <c r="N371" s="4" t="s">
        <v>4420</v>
      </c>
      <c r="O371" s="4" t="s">
        <v>6742</v>
      </c>
    </row>
    <row r="372" spans="5:15" x14ac:dyDescent="0.2">
      <c r="E372" s="20" t="s">
        <v>3910</v>
      </c>
      <c r="F372" s="26" t="s">
        <v>4259</v>
      </c>
      <c r="G372">
        <f t="shared" si="8"/>
        <v>1</v>
      </c>
      <c r="J372" s="32" t="s">
        <v>4002</v>
      </c>
      <c r="K372" s="26" t="s">
        <v>4541</v>
      </c>
      <c r="N372" s="150" t="s">
        <v>5465</v>
      </c>
      <c r="O372" s="4" t="s">
        <v>6845</v>
      </c>
    </row>
    <row r="373" spans="5:15" x14ac:dyDescent="0.2">
      <c r="E373" s="20" t="s">
        <v>3910</v>
      </c>
      <c r="F373" s="26" t="s">
        <v>4260</v>
      </c>
      <c r="G373">
        <f t="shared" ref="G373:G382" si="9">+COUNTIF(F:F,F372)</f>
        <v>1</v>
      </c>
      <c r="J373" s="32" t="s">
        <v>4003</v>
      </c>
      <c r="K373" s="26" t="s">
        <v>6969</v>
      </c>
      <c r="N373" s="148" t="s">
        <v>6287</v>
      </c>
      <c r="O373" s="4" t="s">
        <v>6915</v>
      </c>
    </row>
    <row r="374" spans="5:15" x14ac:dyDescent="0.2">
      <c r="E374" s="20" t="s">
        <v>3910</v>
      </c>
      <c r="F374" s="26" t="s">
        <v>4261</v>
      </c>
      <c r="G374">
        <f t="shared" si="9"/>
        <v>1</v>
      </c>
      <c r="J374" s="32" t="s">
        <v>4004</v>
      </c>
      <c r="K374" s="26" t="s">
        <v>6969</v>
      </c>
      <c r="N374" s="153" t="s">
        <v>4554</v>
      </c>
      <c r="O374" s="4" t="s">
        <v>4013</v>
      </c>
    </row>
    <row r="375" spans="5:15" x14ac:dyDescent="0.2">
      <c r="E375" s="20" t="s">
        <v>3910</v>
      </c>
      <c r="F375" s="26" t="s">
        <v>4262</v>
      </c>
      <c r="G375">
        <f t="shared" si="9"/>
        <v>1</v>
      </c>
      <c r="J375" s="32" t="s">
        <v>4005</v>
      </c>
      <c r="K375" s="26" t="s">
        <v>6969</v>
      </c>
      <c r="N375" s="4" t="s">
        <v>5009</v>
      </c>
      <c r="O375" s="4" t="s">
        <v>6766</v>
      </c>
    </row>
    <row r="376" spans="5:15" x14ac:dyDescent="0.2">
      <c r="E376" s="20" t="s">
        <v>3910</v>
      </c>
      <c r="F376" s="26" t="s">
        <v>4263</v>
      </c>
      <c r="G376">
        <f t="shared" si="9"/>
        <v>1</v>
      </c>
      <c r="J376" s="32" t="s">
        <v>4006</v>
      </c>
      <c r="K376" s="26" t="s">
        <v>6969</v>
      </c>
      <c r="N376" s="150" t="s">
        <v>5689</v>
      </c>
      <c r="O376" s="4" t="s">
        <v>6866</v>
      </c>
    </row>
    <row r="377" spans="5:15" x14ac:dyDescent="0.2">
      <c r="E377" s="20" t="s">
        <v>3910</v>
      </c>
      <c r="F377" s="26" t="s">
        <v>4264</v>
      </c>
      <c r="G377">
        <f t="shared" si="9"/>
        <v>1</v>
      </c>
      <c r="J377" s="32" t="s">
        <v>4007</v>
      </c>
      <c r="K377" s="26" t="s">
        <v>6969</v>
      </c>
      <c r="N377" s="150" t="s">
        <v>5690</v>
      </c>
      <c r="O377" s="4" t="s">
        <v>6863</v>
      </c>
    </row>
    <row r="378" spans="5:15" x14ac:dyDescent="0.2">
      <c r="E378" s="20" t="s">
        <v>3910</v>
      </c>
      <c r="F378" s="26" t="s">
        <v>4265</v>
      </c>
      <c r="G378">
        <f t="shared" si="9"/>
        <v>1</v>
      </c>
      <c r="J378" s="32" t="s">
        <v>4008</v>
      </c>
      <c r="K378" s="26" t="s">
        <v>6969</v>
      </c>
      <c r="N378" s="150" t="s">
        <v>5466</v>
      </c>
      <c r="O378" s="4" t="s">
        <v>6833</v>
      </c>
    </row>
    <row r="379" spans="5:15" x14ac:dyDescent="0.2">
      <c r="E379" s="20" t="s">
        <v>3910</v>
      </c>
      <c r="F379" s="26" t="s">
        <v>4266</v>
      </c>
      <c r="G379">
        <f t="shared" si="9"/>
        <v>1</v>
      </c>
      <c r="J379" s="32" t="s">
        <v>4009</v>
      </c>
      <c r="K379" s="26" t="s">
        <v>6969</v>
      </c>
      <c r="N379" s="27" t="s">
        <v>4276</v>
      </c>
      <c r="O379" s="27" t="s">
        <v>4013</v>
      </c>
    </row>
    <row r="380" spans="5:15" x14ac:dyDescent="0.2">
      <c r="E380" s="20" t="s">
        <v>3910</v>
      </c>
      <c r="F380" s="26" t="s">
        <v>4267</v>
      </c>
      <c r="G380">
        <f t="shared" si="9"/>
        <v>1</v>
      </c>
      <c r="J380" s="32" t="s">
        <v>4010</v>
      </c>
      <c r="K380" s="26" t="s">
        <v>6969</v>
      </c>
      <c r="N380" s="150" t="s">
        <v>5467</v>
      </c>
      <c r="O380" s="4" t="s">
        <v>6831</v>
      </c>
    </row>
    <row r="381" spans="5:15" x14ac:dyDescent="0.2">
      <c r="E381" s="47" t="s">
        <v>3910</v>
      </c>
      <c r="F381" s="48" t="s">
        <v>4268</v>
      </c>
      <c r="G381">
        <f t="shared" si="9"/>
        <v>1</v>
      </c>
      <c r="J381" s="32" t="s">
        <v>4010</v>
      </c>
      <c r="K381" s="26" t="s">
        <v>4542</v>
      </c>
      <c r="N381" s="4" t="s">
        <v>6288</v>
      </c>
      <c r="O381" s="4" t="s">
        <v>6916</v>
      </c>
    </row>
    <row r="382" spans="5:15" x14ac:dyDescent="0.2">
      <c r="G382">
        <f t="shared" si="9"/>
        <v>1</v>
      </c>
      <c r="J382" s="32" t="s">
        <v>4010</v>
      </c>
      <c r="K382" s="26" t="s">
        <v>4543</v>
      </c>
      <c r="N382" s="27" t="s">
        <v>6289</v>
      </c>
      <c r="O382" s="4" t="s">
        <v>6916</v>
      </c>
    </row>
    <row r="383" spans="5:15" x14ac:dyDescent="0.2">
      <c r="J383" s="32" t="s">
        <v>4010</v>
      </c>
      <c r="K383" s="26" t="s">
        <v>4544</v>
      </c>
      <c r="N383" s="4" t="s">
        <v>6290</v>
      </c>
      <c r="O383" s="4" t="s">
        <v>6913</v>
      </c>
    </row>
    <row r="384" spans="5:15" x14ac:dyDescent="0.2">
      <c r="J384" s="32" t="s">
        <v>4010</v>
      </c>
      <c r="K384" s="26" t="s">
        <v>4545</v>
      </c>
      <c r="N384" s="27" t="s">
        <v>4277</v>
      </c>
      <c r="O384" s="27" t="s">
        <v>4013</v>
      </c>
    </row>
    <row r="385" spans="10:15" x14ac:dyDescent="0.2">
      <c r="J385" s="38" t="s">
        <v>4011</v>
      </c>
      <c r="K385" s="38" t="s">
        <v>4546</v>
      </c>
      <c r="N385" s="4" t="s">
        <v>6291</v>
      </c>
      <c r="O385" s="4" t="s">
        <v>6910</v>
      </c>
    </row>
    <row r="386" spans="10:15" x14ac:dyDescent="0.2">
      <c r="J386" s="38" t="s">
        <v>4011</v>
      </c>
      <c r="K386" s="38" t="s">
        <v>4547</v>
      </c>
      <c r="N386" s="4" t="s">
        <v>6565</v>
      </c>
      <c r="O386" s="4" t="s">
        <v>6938</v>
      </c>
    </row>
    <row r="387" spans="10:15" x14ac:dyDescent="0.2">
      <c r="J387" s="38" t="s">
        <v>4011</v>
      </c>
      <c r="K387" s="38" t="s">
        <v>4548</v>
      </c>
      <c r="N387" s="27" t="s">
        <v>4327</v>
      </c>
      <c r="O387" s="27" t="s">
        <v>4013</v>
      </c>
    </row>
    <row r="388" spans="10:15" x14ac:dyDescent="0.2">
      <c r="J388" s="38" t="s">
        <v>4011</v>
      </c>
      <c r="K388" s="26" t="s">
        <v>6970</v>
      </c>
      <c r="N388" s="4" t="s">
        <v>4504</v>
      </c>
      <c r="O388" s="4" t="s">
        <v>4013</v>
      </c>
    </row>
    <row r="389" spans="10:15" x14ac:dyDescent="0.2">
      <c r="J389" s="38" t="s">
        <v>4011</v>
      </c>
      <c r="K389" s="38" t="s">
        <v>4549</v>
      </c>
      <c r="N389" s="150" t="s">
        <v>6292</v>
      </c>
      <c r="O389" s="4" t="s">
        <v>6910</v>
      </c>
    </row>
    <row r="390" spans="10:15" x14ac:dyDescent="0.2">
      <c r="J390" s="38" t="s">
        <v>4011</v>
      </c>
      <c r="K390" s="38" t="s">
        <v>4550</v>
      </c>
      <c r="N390" s="4" t="s">
        <v>6581</v>
      </c>
      <c r="O390" s="4" t="s">
        <v>6938</v>
      </c>
    </row>
    <row r="391" spans="10:15" x14ac:dyDescent="0.2">
      <c r="J391" s="38" t="s">
        <v>4011</v>
      </c>
      <c r="K391" s="38" t="s">
        <v>4551</v>
      </c>
      <c r="N391" s="4" t="s">
        <v>5976</v>
      </c>
      <c r="O391" s="4" t="s">
        <v>4013</v>
      </c>
    </row>
    <row r="392" spans="10:15" x14ac:dyDescent="0.2">
      <c r="J392" s="38" t="s">
        <v>4012</v>
      </c>
      <c r="K392" s="38" t="s">
        <v>4552</v>
      </c>
      <c r="N392" s="4" t="s">
        <v>5977</v>
      </c>
      <c r="O392" s="4" t="s">
        <v>4013</v>
      </c>
    </row>
    <row r="393" spans="10:15" x14ac:dyDescent="0.2">
      <c r="J393" s="38" t="s">
        <v>4012</v>
      </c>
      <c r="K393" s="38" t="s">
        <v>4553</v>
      </c>
      <c r="N393" s="150" t="s">
        <v>5468</v>
      </c>
      <c r="O393" s="4" t="s">
        <v>6844</v>
      </c>
    </row>
    <row r="394" spans="10:15" x14ac:dyDescent="0.2">
      <c r="J394" s="38" t="s">
        <v>4012</v>
      </c>
      <c r="K394" s="38" t="s">
        <v>4554</v>
      </c>
      <c r="N394" s="148" t="s">
        <v>4524</v>
      </c>
      <c r="O394" s="4" t="s">
        <v>4013</v>
      </c>
    </row>
    <row r="395" spans="10:15" x14ac:dyDescent="0.2">
      <c r="J395" s="38" t="s">
        <v>4012</v>
      </c>
      <c r="K395" s="38" t="s">
        <v>4555</v>
      </c>
      <c r="N395" s="4" t="s">
        <v>6474</v>
      </c>
      <c r="O395" s="4" t="s">
        <v>6938</v>
      </c>
    </row>
    <row r="396" spans="10:15" x14ac:dyDescent="0.2">
      <c r="J396" s="38" t="s">
        <v>4012</v>
      </c>
      <c r="K396" s="38" t="s">
        <v>4556</v>
      </c>
      <c r="N396" s="150" t="s">
        <v>6475</v>
      </c>
      <c r="O396" s="4" t="s">
        <v>6938</v>
      </c>
    </row>
    <row r="397" spans="10:15" x14ac:dyDescent="0.2">
      <c r="J397" s="38" t="s">
        <v>4012</v>
      </c>
      <c r="K397" s="38" t="s">
        <v>4557</v>
      </c>
      <c r="N397" s="4" t="s">
        <v>6576</v>
      </c>
      <c r="O397" s="4" t="s">
        <v>6938</v>
      </c>
    </row>
    <row r="398" spans="10:15" x14ac:dyDescent="0.2">
      <c r="J398" s="38" t="s">
        <v>4012</v>
      </c>
      <c r="K398" s="26" t="s">
        <v>6970</v>
      </c>
      <c r="N398" s="4" t="s">
        <v>6576</v>
      </c>
      <c r="O398" s="4" t="s">
        <v>6938</v>
      </c>
    </row>
    <row r="399" spans="10:15" x14ac:dyDescent="0.2">
      <c r="J399" s="38" t="s">
        <v>4012</v>
      </c>
      <c r="K399" s="38" t="s">
        <v>4558</v>
      </c>
      <c r="N399" s="4" t="s">
        <v>4055</v>
      </c>
      <c r="O399" s="4" t="s">
        <v>6823</v>
      </c>
    </row>
    <row r="400" spans="10:15" x14ac:dyDescent="0.2">
      <c r="J400" s="38" t="s">
        <v>4012</v>
      </c>
      <c r="K400" s="38" t="s">
        <v>4559</v>
      </c>
      <c r="N400" s="4" t="s">
        <v>6011</v>
      </c>
      <c r="O400" s="4" t="s">
        <v>4013</v>
      </c>
    </row>
    <row r="401" spans="10:15" x14ac:dyDescent="0.2">
      <c r="J401" s="38" t="s">
        <v>4012</v>
      </c>
      <c r="K401" s="38" t="s">
        <v>4560</v>
      </c>
      <c r="N401" s="4" t="s">
        <v>4348</v>
      </c>
      <c r="O401" s="27" t="s">
        <v>4013</v>
      </c>
    </row>
    <row r="402" spans="10:15" x14ac:dyDescent="0.2">
      <c r="J402" s="38" t="s">
        <v>4012</v>
      </c>
      <c r="K402" s="38" t="s">
        <v>4561</v>
      </c>
      <c r="N402" s="160" t="s">
        <v>5428</v>
      </c>
      <c r="O402" s="161" t="s">
        <v>4013</v>
      </c>
    </row>
    <row r="403" spans="10:15" x14ac:dyDescent="0.2">
      <c r="J403" s="38" t="s">
        <v>4012</v>
      </c>
      <c r="K403" s="38" t="s">
        <v>4562</v>
      </c>
      <c r="N403" s="150" t="s">
        <v>5691</v>
      </c>
      <c r="O403" s="4" t="s">
        <v>6874</v>
      </c>
    </row>
    <row r="404" spans="10:15" x14ac:dyDescent="0.2">
      <c r="J404" s="26" t="s">
        <v>7017</v>
      </c>
      <c r="K404" s="26" t="s">
        <v>4013</v>
      </c>
      <c r="N404" s="4" t="s">
        <v>6446</v>
      </c>
      <c r="O404" s="4" t="s">
        <v>4013</v>
      </c>
    </row>
    <row r="405" spans="10:15" x14ac:dyDescent="0.2">
      <c r="J405" s="26" t="s">
        <v>4014</v>
      </c>
      <c r="K405" s="26" t="s">
        <v>6971</v>
      </c>
      <c r="N405" s="4" t="s">
        <v>4626</v>
      </c>
      <c r="O405" s="4" t="s">
        <v>6766</v>
      </c>
    </row>
    <row r="406" spans="10:15" x14ac:dyDescent="0.2">
      <c r="J406" s="26" t="s">
        <v>4015</v>
      </c>
      <c r="K406" s="26" t="s">
        <v>6971</v>
      </c>
      <c r="N406" s="150" t="s">
        <v>5469</v>
      </c>
      <c r="O406" s="4" t="s">
        <v>6831</v>
      </c>
    </row>
    <row r="407" spans="10:15" x14ac:dyDescent="0.2">
      <c r="J407" s="26" t="s">
        <v>4016</v>
      </c>
      <c r="K407" s="26" t="s">
        <v>6971</v>
      </c>
      <c r="N407" s="150" t="s">
        <v>5470</v>
      </c>
      <c r="O407" s="4" t="s">
        <v>6846</v>
      </c>
    </row>
    <row r="408" spans="10:15" x14ac:dyDescent="0.2">
      <c r="J408" s="26" t="s">
        <v>4017</v>
      </c>
      <c r="K408" s="26" t="s">
        <v>6971</v>
      </c>
      <c r="N408" s="150" t="s">
        <v>5471</v>
      </c>
      <c r="O408" s="4" t="s">
        <v>6831</v>
      </c>
    </row>
    <row r="409" spans="10:15" x14ac:dyDescent="0.2">
      <c r="J409" s="26" t="s">
        <v>4018</v>
      </c>
      <c r="K409" s="26" t="s">
        <v>6971</v>
      </c>
      <c r="N409" s="150" t="s">
        <v>5472</v>
      </c>
      <c r="O409" s="4" t="s">
        <v>6831</v>
      </c>
    </row>
    <row r="410" spans="10:15" x14ac:dyDescent="0.2">
      <c r="J410" s="26" t="s">
        <v>4019</v>
      </c>
      <c r="K410" s="26" t="s">
        <v>6971</v>
      </c>
      <c r="N410" s="4" t="s">
        <v>6399</v>
      </c>
      <c r="O410" s="4" t="s">
        <v>6756</v>
      </c>
    </row>
    <row r="411" spans="10:15" x14ac:dyDescent="0.2">
      <c r="J411" s="26" t="s">
        <v>4020</v>
      </c>
      <c r="K411" s="31" t="s">
        <v>4020</v>
      </c>
      <c r="N411" s="4" t="s">
        <v>4713</v>
      </c>
      <c r="O411" s="4" t="s">
        <v>6789</v>
      </c>
    </row>
    <row r="412" spans="10:15" x14ac:dyDescent="0.2">
      <c r="J412" s="26" t="s">
        <v>4020</v>
      </c>
      <c r="K412" s="31" t="s">
        <v>4563</v>
      </c>
      <c r="N412" s="4" t="s">
        <v>4714</v>
      </c>
      <c r="O412" s="4" t="s">
        <v>6790</v>
      </c>
    </row>
    <row r="413" spans="10:15" x14ac:dyDescent="0.2">
      <c r="J413" s="26" t="s">
        <v>4020</v>
      </c>
      <c r="K413" s="31" t="s">
        <v>4564</v>
      </c>
      <c r="N413" s="4" t="s">
        <v>4715</v>
      </c>
      <c r="O413" s="4" t="s">
        <v>6791</v>
      </c>
    </row>
    <row r="414" spans="10:15" x14ac:dyDescent="0.2">
      <c r="J414" s="26" t="s">
        <v>4020</v>
      </c>
      <c r="K414" s="31" t="s">
        <v>4565</v>
      </c>
      <c r="N414" s="4" t="s">
        <v>6294</v>
      </c>
      <c r="O414" s="4" t="s">
        <v>6910</v>
      </c>
    </row>
    <row r="415" spans="10:15" x14ac:dyDescent="0.2">
      <c r="J415" s="26" t="s">
        <v>4020</v>
      </c>
      <c r="K415" s="31" t="s">
        <v>4566</v>
      </c>
      <c r="N415" s="4" t="s">
        <v>6295</v>
      </c>
      <c r="O415" s="4" t="s">
        <v>6910</v>
      </c>
    </row>
    <row r="416" spans="10:15" x14ac:dyDescent="0.2">
      <c r="J416" s="26" t="s">
        <v>4020</v>
      </c>
      <c r="K416" s="31" t="s">
        <v>4567</v>
      </c>
      <c r="N416" s="4" t="s">
        <v>6296</v>
      </c>
      <c r="O416" s="4" t="s">
        <v>6910</v>
      </c>
    </row>
    <row r="417" spans="10:15" x14ac:dyDescent="0.2">
      <c r="J417" s="26" t="s">
        <v>4020</v>
      </c>
      <c r="K417" s="31" t="s">
        <v>4568</v>
      </c>
      <c r="N417" s="4" t="s">
        <v>6476</v>
      </c>
      <c r="O417" s="4" t="s">
        <v>6938</v>
      </c>
    </row>
    <row r="418" spans="10:15" x14ac:dyDescent="0.2">
      <c r="J418" s="26" t="s">
        <v>4020</v>
      </c>
      <c r="K418" s="26" t="s">
        <v>4569</v>
      </c>
      <c r="N418" s="4" t="s">
        <v>5247</v>
      </c>
      <c r="O418" s="4" t="s">
        <v>6823</v>
      </c>
    </row>
    <row r="419" spans="10:15" x14ac:dyDescent="0.2">
      <c r="J419" s="26" t="s">
        <v>4020</v>
      </c>
      <c r="K419" s="26" t="s">
        <v>4570</v>
      </c>
      <c r="N419" s="4" t="s">
        <v>6477</v>
      </c>
      <c r="O419" s="4" t="s">
        <v>6938</v>
      </c>
    </row>
    <row r="420" spans="10:15" x14ac:dyDescent="0.2">
      <c r="J420" s="26" t="s">
        <v>4020</v>
      </c>
      <c r="K420" s="26" t="s">
        <v>4571</v>
      </c>
      <c r="N420" s="150" t="s">
        <v>5473</v>
      </c>
      <c r="O420" s="4" t="s">
        <v>6847</v>
      </c>
    </row>
    <row r="421" spans="10:15" x14ac:dyDescent="0.2">
      <c r="J421" s="26" t="s">
        <v>4020</v>
      </c>
      <c r="K421" s="26" t="s">
        <v>4572</v>
      </c>
      <c r="N421" s="4" t="s">
        <v>4716</v>
      </c>
      <c r="O421" s="4" t="s">
        <v>6782</v>
      </c>
    </row>
    <row r="422" spans="10:15" x14ac:dyDescent="0.2">
      <c r="J422" s="26" t="s">
        <v>4020</v>
      </c>
      <c r="K422" s="26" t="s">
        <v>4573</v>
      </c>
      <c r="N422" s="4" t="s">
        <v>4717</v>
      </c>
      <c r="O422" s="4" t="s">
        <v>6782</v>
      </c>
    </row>
    <row r="423" spans="10:15" x14ac:dyDescent="0.2">
      <c r="J423" s="26" t="s">
        <v>4020</v>
      </c>
      <c r="K423" s="26" t="s">
        <v>4574</v>
      </c>
      <c r="N423" s="4" t="s">
        <v>4718</v>
      </c>
      <c r="O423" s="4" t="s">
        <v>6787</v>
      </c>
    </row>
    <row r="424" spans="10:15" x14ac:dyDescent="0.2">
      <c r="J424" s="26" t="s">
        <v>4020</v>
      </c>
      <c r="K424" s="26" t="s">
        <v>4575</v>
      </c>
      <c r="N424" s="4" t="s">
        <v>4719</v>
      </c>
      <c r="O424" s="4" t="s">
        <v>6792</v>
      </c>
    </row>
    <row r="425" spans="10:15" x14ac:dyDescent="0.2">
      <c r="J425" s="26" t="s">
        <v>4020</v>
      </c>
      <c r="K425" s="26" t="s">
        <v>4576</v>
      </c>
      <c r="N425" s="4" t="s">
        <v>4024</v>
      </c>
      <c r="O425" s="4" t="s">
        <v>6766</v>
      </c>
    </row>
    <row r="426" spans="10:15" x14ac:dyDescent="0.2">
      <c r="J426" s="26" t="s">
        <v>4020</v>
      </c>
      <c r="K426" s="26" t="s">
        <v>4577</v>
      </c>
      <c r="N426" s="4" t="s">
        <v>4515</v>
      </c>
      <c r="O426" s="4" t="s">
        <v>4013</v>
      </c>
    </row>
    <row r="427" spans="10:15" x14ac:dyDescent="0.2">
      <c r="J427" s="26" t="s">
        <v>4020</v>
      </c>
      <c r="K427" s="26" t="s">
        <v>4578</v>
      </c>
      <c r="N427" s="4" t="s">
        <v>4522</v>
      </c>
      <c r="O427" s="4" t="s">
        <v>4013</v>
      </c>
    </row>
    <row r="428" spans="10:15" x14ac:dyDescent="0.2">
      <c r="J428" s="26" t="s">
        <v>4020</v>
      </c>
      <c r="K428" s="26" t="s">
        <v>4579</v>
      </c>
      <c r="N428" s="4" t="s">
        <v>5216</v>
      </c>
      <c r="O428" s="4" t="s">
        <v>6823</v>
      </c>
    </row>
    <row r="429" spans="10:15" x14ac:dyDescent="0.2">
      <c r="J429" s="26" t="s">
        <v>4020</v>
      </c>
      <c r="K429" s="26" t="s">
        <v>4580</v>
      </c>
      <c r="N429" s="4" t="s">
        <v>6439</v>
      </c>
      <c r="O429" s="4" t="s">
        <v>4013</v>
      </c>
    </row>
    <row r="430" spans="10:15" x14ac:dyDescent="0.2">
      <c r="J430" s="26" t="s">
        <v>4020</v>
      </c>
      <c r="K430" s="26" t="s">
        <v>4581</v>
      </c>
      <c r="N430" s="4" t="s">
        <v>4720</v>
      </c>
      <c r="O430" s="4" t="s">
        <v>6782</v>
      </c>
    </row>
    <row r="431" spans="10:15" x14ac:dyDescent="0.2">
      <c r="J431" s="26" t="s">
        <v>4020</v>
      </c>
      <c r="K431" s="26" t="s">
        <v>4582</v>
      </c>
      <c r="N431" s="4" t="s">
        <v>4721</v>
      </c>
      <c r="O431" s="4" t="s">
        <v>6782</v>
      </c>
    </row>
    <row r="432" spans="10:15" x14ac:dyDescent="0.2">
      <c r="J432" s="26" t="s">
        <v>4020</v>
      </c>
      <c r="K432" s="26" t="s">
        <v>4583</v>
      </c>
      <c r="N432" s="4" t="s">
        <v>4722</v>
      </c>
      <c r="O432" s="4" t="s">
        <v>6779</v>
      </c>
    </row>
    <row r="433" spans="10:15" x14ac:dyDescent="0.2">
      <c r="J433" s="26" t="s">
        <v>4020</v>
      </c>
      <c r="K433" s="26" t="s">
        <v>4584</v>
      </c>
      <c r="N433" s="4" t="s">
        <v>4723</v>
      </c>
      <c r="O433" s="4" t="s">
        <v>6780</v>
      </c>
    </row>
    <row r="434" spans="10:15" x14ac:dyDescent="0.2">
      <c r="J434" s="26" t="s">
        <v>4020</v>
      </c>
      <c r="K434" s="26" t="s">
        <v>4585</v>
      </c>
      <c r="N434" s="4" t="s">
        <v>5033</v>
      </c>
      <c r="O434" s="4" t="s">
        <v>6766</v>
      </c>
    </row>
    <row r="435" spans="10:15" x14ac:dyDescent="0.2">
      <c r="J435" s="26" t="s">
        <v>4020</v>
      </c>
      <c r="K435" s="26" t="s">
        <v>4586</v>
      </c>
      <c r="N435" s="4" t="s">
        <v>4829</v>
      </c>
      <c r="O435" s="4" t="s">
        <v>6766</v>
      </c>
    </row>
    <row r="436" spans="10:15" x14ac:dyDescent="0.2">
      <c r="J436" s="26" t="s">
        <v>4020</v>
      </c>
      <c r="K436" s="26" t="s">
        <v>4587</v>
      </c>
      <c r="N436" s="4" t="s">
        <v>4947</v>
      </c>
      <c r="O436" s="4" t="s">
        <v>6766</v>
      </c>
    </row>
    <row r="437" spans="10:15" x14ac:dyDescent="0.2">
      <c r="J437" s="26" t="s">
        <v>4020</v>
      </c>
      <c r="K437" s="26" t="s">
        <v>4588</v>
      </c>
      <c r="N437" s="4" t="s">
        <v>5034</v>
      </c>
      <c r="O437" s="4" t="s">
        <v>6766</v>
      </c>
    </row>
    <row r="438" spans="10:15" x14ac:dyDescent="0.2">
      <c r="J438" s="26" t="s">
        <v>4020</v>
      </c>
      <c r="K438" s="26" t="s">
        <v>4589</v>
      </c>
      <c r="N438" s="4" t="s">
        <v>6597</v>
      </c>
      <c r="O438" s="4" t="s">
        <v>6938</v>
      </c>
    </row>
    <row r="439" spans="10:15" x14ac:dyDescent="0.2">
      <c r="J439" s="26" t="s">
        <v>4020</v>
      </c>
      <c r="K439" s="26" t="s">
        <v>4590</v>
      </c>
      <c r="N439" s="148" t="s">
        <v>5992</v>
      </c>
      <c r="O439" s="4" t="s">
        <v>6884</v>
      </c>
    </row>
    <row r="440" spans="10:15" x14ac:dyDescent="0.2">
      <c r="J440" s="26" t="s">
        <v>4020</v>
      </c>
      <c r="K440" s="26" t="s">
        <v>4591</v>
      </c>
      <c r="N440" s="4" t="s">
        <v>4669</v>
      </c>
      <c r="O440" s="4" t="s">
        <v>6778</v>
      </c>
    </row>
    <row r="441" spans="10:15" x14ac:dyDescent="0.2">
      <c r="J441" s="26" t="s">
        <v>4020</v>
      </c>
      <c r="K441" s="26" t="s">
        <v>4592</v>
      </c>
      <c r="N441" s="4" t="s">
        <v>6410</v>
      </c>
      <c r="O441" s="4" t="s">
        <v>4013</v>
      </c>
    </row>
    <row r="442" spans="10:15" x14ac:dyDescent="0.2">
      <c r="J442" s="26" t="s">
        <v>4020</v>
      </c>
      <c r="K442" s="26" t="s">
        <v>4593</v>
      </c>
      <c r="N442" s="4" t="s">
        <v>4724</v>
      </c>
      <c r="O442" s="4" t="s">
        <v>6781</v>
      </c>
    </row>
    <row r="443" spans="10:15" x14ac:dyDescent="0.2">
      <c r="J443" s="26" t="s">
        <v>4020</v>
      </c>
      <c r="K443" s="31" t="s">
        <v>4594</v>
      </c>
      <c r="N443" s="4" t="s">
        <v>4948</v>
      </c>
      <c r="O443" s="4" t="s">
        <v>6766</v>
      </c>
    </row>
    <row r="444" spans="10:15" x14ac:dyDescent="0.2">
      <c r="J444" s="26" t="s">
        <v>4020</v>
      </c>
      <c r="K444" s="31" t="s">
        <v>4595</v>
      </c>
      <c r="N444" s="150" t="s">
        <v>5844</v>
      </c>
      <c r="O444" s="4" t="s">
        <v>6880</v>
      </c>
    </row>
    <row r="445" spans="10:15" x14ac:dyDescent="0.2">
      <c r="J445" s="26" t="s">
        <v>4020</v>
      </c>
      <c r="K445" s="26" t="s">
        <v>4596</v>
      </c>
      <c r="N445" s="150" t="s">
        <v>5845</v>
      </c>
      <c r="O445" s="4" t="s">
        <v>6880</v>
      </c>
    </row>
    <row r="446" spans="10:15" x14ac:dyDescent="0.2">
      <c r="J446" s="26" t="s">
        <v>4020</v>
      </c>
      <c r="K446" s="26" t="s">
        <v>4597</v>
      </c>
      <c r="N446" s="150" t="s">
        <v>5846</v>
      </c>
      <c r="O446" s="4" t="s">
        <v>6880</v>
      </c>
    </row>
    <row r="447" spans="10:15" x14ac:dyDescent="0.2">
      <c r="J447" s="26" t="s">
        <v>4020</v>
      </c>
      <c r="K447" s="26" t="s">
        <v>4598</v>
      </c>
      <c r="N447" s="150" t="s">
        <v>5847</v>
      </c>
      <c r="O447" s="4" t="s">
        <v>6880</v>
      </c>
    </row>
    <row r="448" spans="10:15" x14ac:dyDescent="0.2">
      <c r="J448" s="26" t="s">
        <v>4020</v>
      </c>
      <c r="K448" s="26" t="s">
        <v>4599</v>
      </c>
      <c r="N448" s="150" t="s">
        <v>5848</v>
      </c>
      <c r="O448" s="4" t="s">
        <v>6880</v>
      </c>
    </row>
    <row r="449" spans="10:15" x14ac:dyDescent="0.2">
      <c r="J449" s="26" t="s">
        <v>4020</v>
      </c>
      <c r="K449" s="26" t="s">
        <v>4600</v>
      </c>
      <c r="N449" s="150" t="s">
        <v>5849</v>
      </c>
      <c r="O449" s="4" t="s">
        <v>6880</v>
      </c>
    </row>
    <row r="450" spans="10:15" x14ac:dyDescent="0.2">
      <c r="J450" s="26" t="s">
        <v>4020</v>
      </c>
      <c r="K450" s="26" t="s">
        <v>4601</v>
      </c>
      <c r="N450" s="150" t="s">
        <v>5850</v>
      </c>
      <c r="O450" s="4" t="s">
        <v>6880</v>
      </c>
    </row>
    <row r="451" spans="10:15" x14ac:dyDescent="0.2">
      <c r="J451" s="26" t="s">
        <v>4020</v>
      </c>
      <c r="K451" s="26" t="s">
        <v>4602</v>
      </c>
      <c r="N451" s="150" t="s">
        <v>5851</v>
      </c>
      <c r="O451" s="4" t="s">
        <v>6880</v>
      </c>
    </row>
    <row r="452" spans="10:15" x14ac:dyDescent="0.2">
      <c r="J452" s="26" t="s">
        <v>4020</v>
      </c>
      <c r="K452" s="26" t="s">
        <v>4603</v>
      </c>
      <c r="N452" s="150" t="s">
        <v>5852</v>
      </c>
      <c r="O452" s="4" t="s">
        <v>6880</v>
      </c>
    </row>
    <row r="453" spans="10:15" x14ac:dyDescent="0.2">
      <c r="J453" s="26" t="s">
        <v>4020</v>
      </c>
      <c r="K453" s="26" t="s">
        <v>4604</v>
      </c>
      <c r="N453" s="150" t="s">
        <v>5853</v>
      </c>
      <c r="O453" s="4" t="s">
        <v>6880</v>
      </c>
    </row>
    <row r="454" spans="10:15" x14ac:dyDescent="0.2">
      <c r="J454" s="26" t="s">
        <v>4020</v>
      </c>
      <c r="K454" s="26" t="s">
        <v>4605</v>
      </c>
      <c r="N454" s="150" t="s">
        <v>5854</v>
      </c>
      <c r="O454" s="4" t="s">
        <v>6880</v>
      </c>
    </row>
    <row r="455" spans="10:15" x14ac:dyDescent="0.2">
      <c r="J455" s="26" t="s">
        <v>4020</v>
      </c>
      <c r="K455" s="26" t="s">
        <v>4606</v>
      </c>
      <c r="N455" s="27" t="s">
        <v>4278</v>
      </c>
      <c r="O455" s="27" t="s">
        <v>4013</v>
      </c>
    </row>
    <row r="456" spans="10:15" x14ac:dyDescent="0.2">
      <c r="J456" s="26" t="s">
        <v>4020</v>
      </c>
      <c r="K456" s="26" t="s">
        <v>4607</v>
      </c>
      <c r="N456" s="4" t="s">
        <v>6478</v>
      </c>
      <c r="O456" s="4" t="s">
        <v>6938</v>
      </c>
    </row>
    <row r="457" spans="10:15" x14ac:dyDescent="0.2">
      <c r="J457" s="26" t="s">
        <v>4020</v>
      </c>
      <c r="K457" s="26" t="s">
        <v>4608</v>
      </c>
      <c r="N457" s="27" t="s">
        <v>4328</v>
      </c>
      <c r="O457" s="27" t="s">
        <v>4013</v>
      </c>
    </row>
    <row r="458" spans="10:15" x14ac:dyDescent="0.2">
      <c r="J458" s="26" t="s">
        <v>4020</v>
      </c>
      <c r="K458" s="26" t="s">
        <v>4609</v>
      </c>
      <c r="N458" s="4" t="s">
        <v>4949</v>
      </c>
      <c r="O458" s="4" t="s">
        <v>6766</v>
      </c>
    </row>
    <row r="459" spans="10:15" x14ac:dyDescent="0.2">
      <c r="J459" s="26" t="s">
        <v>4020</v>
      </c>
      <c r="K459" s="26" t="s">
        <v>4610</v>
      </c>
      <c r="N459" s="4" t="s">
        <v>5182</v>
      </c>
      <c r="O459" s="4" t="s">
        <v>6823</v>
      </c>
    </row>
    <row r="460" spans="10:15" x14ac:dyDescent="0.2">
      <c r="J460" s="26" t="s">
        <v>4020</v>
      </c>
      <c r="K460" s="26" t="s">
        <v>4611</v>
      </c>
      <c r="N460" s="4" t="s">
        <v>4670</v>
      </c>
      <c r="O460" s="4" t="s">
        <v>6778</v>
      </c>
    </row>
    <row r="461" spans="10:15" x14ac:dyDescent="0.2">
      <c r="J461" s="26" t="s">
        <v>4020</v>
      </c>
      <c r="K461" s="26" t="s">
        <v>4612</v>
      </c>
      <c r="N461" s="4" t="s">
        <v>4725</v>
      </c>
      <c r="O461" s="4" t="s">
        <v>6779</v>
      </c>
    </row>
    <row r="462" spans="10:15" x14ac:dyDescent="0.2">
      <c r="J462" s="26" t="s">
        <v>4020</v>
      </c>
      <c r="K462" s="26" t="s">
        <v>4613</v>
      </c>
      <c r="N462" s="148" t="s">
        <v>6293</v>
      </c>
      <c r="O462" s="4" t="s">
        <v>6915</v>
      </c>
    </row>
    <row r="463" spans="10:15" x14ac:dyDescent="0.2">
      <c r="J463" s="26" t="s">
        <v>4020</v>
      </c>
      <c r="K463" s="26" t="s">
        <v>4614</v>
      </c>
      <c r="N463" s="4" t="s">
        <v>6479</v>
      </c>
      <c r="O463" s="4" t="s">
        <v>6938</v>
      </c>
    </row>
    <row r="464" spans="10:15" x14ac:dyDescent="0.2">
      <c r="J464" s="26" t="s">
        <v>4020</v>
      </c>
      <c r="K464" s="26" t="s">
        <v>4615</v>
      </c>
      <c r="N464" s="4" t="s">
        <v>6297</v>
      </c>
      <c r="O464" s="4" t="s">
        <v>6910</v>
      </c>
    </row>
    <row r="465" spans="10:15" x14ac:dyDescent="0.2">
      <c r="J465" s="26" t="s">
        <v>4021</v>
      </c>
      <c r="K465" s="26" t="s">
        <v>4616</v>
      </c>
      <c r="N465" s="150" t="s">
        <v>5692</v>
      </c>
      <c r="O465" s="4" t="s">
        <v>6863</v>
      </c>
    </row>
    <row r="466" spans="10:15" x14ac:dyDescent="0.2">
      <c r="J466" s="26" t="s">
        <v>4021</v>
      </c>
      <c r="K466" s="26" t="s">
        <v>4617</v>
      </c>
      <c r="N466" s="4" t="s">
        <v>5978</v>
      </c>
      <c r="O466" s="4" t="s">
        <v>4013</v>
      </c>
    </row>
    <row r="467" spans="10:15" x14ac:dyDescent="0.2">
      <c r="J467" s="26" t="s">
        <v>4021</v>
      </c>
      <c r="K467" s="26" t="s">
        <v>4021</v>
      </c>
      <c r="N467" s="150" t="s">
        <v>5474</v>
      </c>
      <c r="O467" s="4" t="s">
        <v>6830</v>
      </c>
    </row>
    <row r="468" spans="10:15" x14ac:dyDescent="0.2">
      <c r="J468" s="26" t="s">
        <v>4021</v>
      </c>
      <c r="K468" s="26" t="s">
        <v>4618</v>
      </c>
      <c r="N468" s="150" t="s">
        <v>5475</v>
      </c>
      <c r="O468" s="4" t="s">
        <v>6830</v>
      </c>
    </row>
    <row r="469" spans="10:15" x14ac:dyDescent="0.2">
      <c r="J469" s="26" t="s">
        <v>4021</v>
      </c>
      <c r="K469" s="26" t="s">
        <v>4619</v>
      </c>
      <c r="N469" s="150" t="s">
        <v>5476</v>
      </c>
      <c r="O469" s="4" t="s">
        <v>6831</v>
      </c>
    </row>
    <row r="470" spans="10:15" x14ac:dyDescent="0.2">
      <c r="J470" s="26" t="s">
        <v>4021</v>
      </c>
      <c r="K470" s="26" t="s">
        <v>4620</v>
      </c>
      <c r="N470" s="150" t="s">
        <v>5693</v>
      </c>
      <c r="O470" s="4" t="s">
        <v>6872</v>
      </c>
    </row>
    <row r="471" spans="10:15" x14ac:dyDescent="0.2">
      <c r="J471" s="26" t="s">
        <v>4021</v>
      </c>
      <c r="K471" s="26" t="s">
        <v>4621</v>
      </c>
      <c r="N471" s="150" t="s">
        <v>5380</v>
      </c>
      <c r="O471" s="4" t="s">
        <v>6828</v>
      </c>
    </row>
    <row r="472" spans="10:15" x14ac:dyDescent="0.2">
      <c r="J472" s="26" t="s">
        <v>4021</v>
      </c>
      <c r="K472" s="26" t="s">
        <v>4622</v>
      </c>
      <c r="N472" s="150" t="s">
        <v>5381</v>
      </c>
      <c r="O472" s="4" t="s">
        <v>6828</v>
      </c>
    </row>
    <row r="473" spans="10:15" x14ac:dyDescent="0.2">
      <c r="J473" s="26" t="s">
        <v>4021</v>
      </c>
      <c r="K473" s="26" t="s">
        <v>4623</v>
      </c>
      <c r="N473" s="4" t="s">
        <v>6232</v>
      </c>
      <c r="O473" s="4" t="s">
        <v>6906</v>
      </c>
    </row>
    <row r="474" spans="10:15" x14ac:dyDescent="0.2">
      <c r="J474" s="26" t="s">
        <v>4021</v>
      </c>
      <c r="K474" s="26" t="s">
        <v>4624</v>
      </c>
      <c r="N474" s="4" t="s">
        <v>6233</v>
      </c>
      <c r="O474" s="4" t="s">
        <v>6906</v>
      </c>
    </row>
    <row r="475" spans="10:15" x14ac:dyDescent="0.2">
      <c r="J475" s="26" t="s">
        <v>4021</v>
      </c>
      <c r="K475" s="26" t="s">
        <v>4625</v>
      </c>
      <c r="N475" s="4" t="s">
        <v>5979</v>
      </c>
      <c r="O475" s="4" t="s">
        <v>4013</v>
      </c>
    </row>
    <row r="476" spans="10:15" x14ac:dyDescent="0.2">
      <c r="J476" s="26" t="s">
        <v>4021</v>
      </c>
      <c r="K476" s="26" t="s">
        <v>4626</v>
      </c>
      <c r="N476" s="150" t="s">
        <v>5477</v>
      </c>
      <c r="O476" s="4" t="s">
        <v>6848</v>
      </c>
    </row>
    <row r="477" spans="10:15" x14ac:dyDescent="0.2">
      <c r="J477" s="26" t="s">
        <v>4021</v>
      </c>
      <c r="K477" s="26" t="s">
        <v>4627</v>
      </c>
      <c r="N477" s="4" t="s">
        <v>4627</v>
      </c>
      <c r="O477" s="4" t="s">
        <v>6766</v>
      </c>
    </row>
    <row r="478" spans="10:15" x14ac:dyDescent="0.2">
      <c r="J478" s="26" t="s">
        <v>4021</v>
      </c>
      <c r="K478" s="26" t="s">
        <v>4628</v>
      </c>
      <c r="N478" s="4" t="s">
        <v>5035</v>
      </c>
      <c r="O478" s="4" t="s">
        <v>6766</v>
      </c>
    </row>
    <row r="479" spans="10:15" x14ac:dyDescent="0.2">
      <c r="J479" s="26" t="s">
        <v>4021</v>
      </c>
      <c r="K479" s="31" t="s">
        <v>4629</v>
      </c>
      <c r="N479" s="4" t="s">
        <v>4839</v>
      </c>
      <c r="O479" s="4" t="s">
        <v>6766</v>
      </c>
    </row>
    <row r="480" spans="10:15" x14ac:dyDescent="0.2">
      <c r="J480" s="26" t="s">
        <v>4021</v>
      </c>
      <c r="K480" s="31" t="s">
        <v>4630</v>
      </c>
      <c r="N480" s="4" t="s">
        <v>4367</v>
      </c>
      <c r="O480" s="27" t="s">
        <v>4013</v>
      </c>
    </row>
    <row r="481" spans="10:15" x14ac:dyDescent="0.2">
      <c r="J481" s="26" t="s">
        <v>4021</v>
      </c>
      <c r="K481" s="31" t="s">
        <v>4631</v>
      </c>
      <c r="N481" s="4" t="s">
        <v>6480</v>
      </c>
      <c r="O481" s="4" t="s">
        <v>6938</v>
      </c>
    </row>
    <row r="482" spans="10:15" x14ac:dyDescent="0.2">
      <c r="J482" s="26" t="s">
        <v>4021</v>
      </c>
      <c r="K482" s="31" t="s">
        <v>4632</v>
      </c>
      <c r="N482" s="4" t="s">
        <v>6481</v>
      </c>
      <c r="O482" s="4" t="s">
        <v>6938</v>
      </c>
    </row>
    <row r="483" spans="10:15" x14ac:dyDescent="0.2">
      <c r="J483" s="26" t="s">
        <v>4021</v>
      </c>
      <c r="K483" s="26" t="s">
        <v>4633</v>
      </c>
      <c r="N483" s="4" t="s">
        <v>5997</v>
      </c>
      <c r="O483" s="4" t="s">
        <v>4013</v>
      </c>
    </row>
    <row r="484" spans="10:15" x14ac:dyDescent="0.2">
      <c r="J484" s="26" t="s">
        <v>4021</v>
      </c>
      <c r="K484" s="26" t="s">
        <v>4634</v>
      </c>
      <c r="N484" s="4" t="s">
        <v>4726</v>
      </c>
      <c r="O484" s="4" t="s">
        <v>6782</v>
      </c>
    </row>
    <row r="485" spans="10:15" x14ac:dyDescent="0.2">
      <c r="J485" s="26" t="s">
        <v>4021</v>
      </c>
      <c r="K485" s="26" t="s">
        <v>4635</v>
      </c>
      <c r="N485" s="4" t="s">
        <v>4727</v>
      </c>
      <c r="O485" s="4" t="s">
        <v>6782</v>
      </c>
    </row>
    <row r="486" spans="10:15" x14ac:dyDescent="0.2">
      <c r="J486" s="26" t="s">
        <v>4021</v>
      </c>
      <c r="K486" s="26" t="s">
        <v>4636</v>
      </c>
      <c r="N486" s="4" t="s">
        <v>4728</v>
      </c>
      <c r="O486" s="4" t="s">
        <v>6782</v>
      </c>
    </row>
    <row r="487" spans="10:15" x14ac:dyDescent="0.2">
      <c r="J487" s="26" t="s">
        <v>4021</v>
      </c>
      <c r="K487" s="26" t="s">
        <v>4637</v>
      </c>
      <c r="N487" s="4" t="s">
        <v>4729</v>
      </c>
      <c r="O487" s="4" t="s">
        <v>6782</v>
      </c>
    </row>
    <row r="488" spans="10:15" x14ac:dyDescent="0.2">
      <c r="J488" s="26" t="s">
        <v>4021</v>
      </c>
      <c r="K488" s="26" t="s">
        <v>4638</v>
      </c>
      <c r="N488" s="4" t="s">
        <v>4730</v>
      </c>
      <c r="O488" s="4" t="s">
        <v>6782</v>
      </c>
    </row>
    <row r="489" spans="10:15" x14ac:dyDescent="0.2">
      <c r="J489" s="26" t="s">
        <v>4021</v>
      </c>
      <c r="K489" s="26" t="s">
        <v>4639</v>
      </c>
      <c r="N489" s="150" t="s">
        <v>6080</v>
      </c>
      <c r="O489" s="150" t="s">
        <v>6885</v>
      </c>
    </row>
    <row r="490" spans="10:15" x14ac:dyDescent="0.2">
      <c r="J490" s="26" t="s">
        <v>4021</v>
      </c>
      <c r="K490" s="26" t="s">
        <v>4640</v>
      </c>
      <c r="N490" s="4" t="s">
        <v>6482</v>
      </c>
      <c r="O490" s="4" t="s">
        <v>6938</v>
      </c>
    </row>
    <row r="491" spans="10:15" x14ac:dyDescent="0.2">
      <c r="J491" s="26" t="s">
        <v>4021</v>
      </c>
      <c r="K491" s="26" t="s">
        <v>4641</v>
      </c>
      <c r="N491" s="150" t="s">
        <v>5478</v>
      </c>
      <c r="O491" s="4" t="s">
        <v>6831</v>
      </c>
    </row>
    <row r="492" spans="10:15" x14ac:dyDescent="0.2">
      <c r="J492" s="26" t="s">
        <v>4021</v>
      </c>
      <c r="K492" s="26" t="s">
        <v>4642</v>
      </c>
      <c r="N492" s="150" t="s">
        <v>5479</v>
      </c>
      <c r="O492" s="4" t="s">
        <v>6838</v>
      </c>
    </row>
    <row r="493" spans="10:15" x14ac:dyDescent="0.2">
      <c r="J493" s="26" t="s">
        <v>4021</v>
      </c>
      <c r="K493" s="31" t="s">
        <v>4643</v>
      </c>
      <c r="N493" s="150" t="s">
        <v>5480</v>
      </c>
      <c r="O493" s="4" t="s">
        <v>6838</v>
      </c>
    </row>
    <row r="494" spans="10:15" x14ac:dyDescent="0.2">
      <c r="J494" s="26" t="s">
        <v>4021</v>
      </c>
      <c r="K494" s="31" t="s">
        <v>4644</v>
      </c>
      <c r="N494" s="150" t="s">
        <v>5481</v>
      </c>
      <c r="O494" s="4" t="s">
        <v>6836</v>
      </c>
    </row>
    <row r="495" spans="10:15" x14ac:dyDescent="0.2">
      <c r="J495" s="26" t="s">
        <v>4021</v>
      </c>
      <c r="K495" s="31" t="s">
        <v>4645</v>
      </c>
      <c r="N495" s="150" t="s">
        <v>5903</v>
      </c>
      <c r="O495" s="4" t="s">
        <v>6883</v>
      </c>
    </row>
    <row r="496" spans="10:15" x14ac:dyDescent="0.2">
      <c r="J496" s="26" t="s">
        <v>4021</v>
      </c>
      <c r="K496" s="31" t="s">
        <v>4646</v>
      </c>
      <c r="N496" s="150" t="s">
        <v>5904</v>
      </c>
      <c r="O496" s="4" t="s">
        <v>6882</v>
      </c>
    </row>
    <row r="497" spans="10:15" x14ac:dyDescent="0.2">
      <c r="J497" s="26" t="s">
        <v>4021</v>
      </c>
      <c r="K497" s="31" t="s">
        <v>4647</v>
      </c>
      <c r="N497" s="150" t="s">
        <v>5905</v>
      </c>
      <c r="O497" s="4" t="s">
        <v>6883</v>
      </c>
    </row>
    <row r="498" spans="10:15" x14ac:dyDescent="0.2">
      <c r="J498" s="26" t="s">
        <v>4021</v>
      </c>
      <c r="K498" s="31" t="s">
        <v>4648</v>
      </c>
      <c r="N498" s="150" t="s">
        <v>5482</v>
      </c>
      <c r="O498" s="4" t="s">
        <v>6843</v>
      </c>
    </row>
    <row r="499" spans="10:15" x14ac:dyDescent="0.2">
      <c r="J499" s="26" t="s">
        <v>4021</v>
      </c>
      <c r="K499" s="31" t="s">
        <v>4649</v>
      </c>
      <c r="N499" s="150" t="s">
        <v>5483</v>
      </c>
      <c r="O499" s="4" t="s">
        <v>6843</v>
      </c>
    </row>
    <row r="500" spans="10:15" x14ac:dyDescent="0.2">
      <c r="J500" s="26" t="s">
        <v>4021</v>
      </c>
      <c r="K500" s="31" t="s">
        <v>4650</v>
      </c>
      <c r="N500" s="150" t="s">
        <v>5484</v>
      </c>
      <c r="O500" s="4" t="s">
        <v>6848</v>
      </c>
    </row>
    <row r="501" spans="10:15" x14ac:dyDescent="0.2">
      <c r="J501" s="26" t="s">
        <v>4021</v>
      </c>
      <c r="K501" s="31" t="s">
        <v>4651</v>
      </c>
      <c r="N501" s="150" t="s">
        <v>5694</v>
      </c>
      <c r="O501" s="4" t="s">
        <v>6869</v>
      </c>
    </row>
    <row r="502" spans="10:15" x14ac:dyDescent="0.2">
      <c r="J502" s="26" t="s">
        <v>4021</v>
      </c>
      <c r="K502" s="31" t="s">
        <v>4652</v>
      </c>
      <c r="N502" s="150" t="s">
        <v>5485</v>
      </c>
      <c r="O502" s="4" t="s">
        <v>6836</v>
      </c>
    </row>
    <row r="503" spans="10:15" x14ac:dyDescent="0.2">
      <c r="J503" s="26" t="s">
        <v>4021</v>
      </c>
      <c r="K503" s="31" t="s">
        <v>4653</v>
      </c>
      <c r="N503" s="150" t="s">
        <v>5485</v>
      </c>
      <c r="O503" s="4" t="s">
        <v>6836</v>
      </c>
    </row>
    <row r="504" spans="10:15" x14ac:dyDescent="0.2">
      <c r="J504" s="26" t="s">
        <v>4021</v>
      </c>
      <c r="K504" s="31" t="s">
        <v>4654</v>
      </c>
      <c r="N504" s="150" t="s">
        <v>5486</v>
      </c>
      <c r="O504" s="4" t="s">
        <v>6838</v>
      </c>
    </row>
    <row r="505" spans="10:15" x14ac:dyDescent="0.2">
      <c r="J505" s="26" t="s">
        <v>4021</v>
      </c>
      <c r="K505" s="31" t="s">
        <v>4655</v>
      </c>
      <c r="N505" s="150" t="s">
        <v>5487</v>
      </c>
      <c r="O505" s="4" t="s">
        <v>6831</v>
      </c>
    </row>
    <row r="506" spans="10:15" x14ac:dyDescent="0.2">
      <c r="J506" s="26" t="s">
        <v>4021</v>
      </c>
      <c r="K506" s="31" t="s">
        <v>4656</v>
      </c>
      <c r="N506" s="150" t="s">
        <v>5855</v>
      </c>
      <c r="O506" s="4" t="s">
        <v>6878</v>
      </c>
    </row>
    <row r="507" spans="10:15" x14ac:dyDescent="0.2">
      <c r="J507" s="26" t="s">
        <v>4021</v>
      </c>
      <c r="K507" s="31" t="s">
        <v>4657</v>
      </c>
      <c r="N507" s="150" t="s">
        <v>5856</v>
      </c>
      <c r="O507" s="4" t="s">
        <v>6879</v>
      </c>
    </row>
    <row r="508" spans="10:15" x14ac:dyDescent="0.2">
      <c r="J508" s="26" t="s">
        <v>4021</v>
      </c>
      <c r="K508" s="31" t="s">
        <v>4658</v>
      </c>
      <c r="N508" s="150" t="s">
        <v>5906</v>
      </c>
      <c r="O508" s="4" t="s">
        <v>6883</v>
      </c>
    </row>
    <row r="509" spans="10:15" x14ac:dyDescent="0.2">
      <c r="J509" s="26" t="s">
        <v>4021</v>
      </c>
      <c r="K509" s="31" t="s">
        <v>4659</v>
      </c>
      <c r="N509" s="150" t="s">
        <v>5488</v>
      </c>
      <c r="O509" s="4" t="s">
        <v>6843</v>
      </c>
    </row>
    <row r="510" spans="10:15" x14ac:dyDescent="0.2">
      <c r="J510" s="26" t="s">
        <v>4021</v>
      </c>
      <c r="K510" s="31" t="s">
        <v>4660</v>
      </c>
      <c r="N510" s="150" t="s">
        <v>5489</v>
      </c>
      <c r="O510" s="4" t="s">
        <v>6843</v>
      </c>
    </row>
    <row r="511" spans="10:15" x14ac:dyDescent="0.2">
      <c r="J511" s="26" t="s">
        <v>4021</v>
      </c>
      <c r="K511" s="31" t="s">
        <v>4661</v>
      </c>
      <c r="N511" s="150" t="s">
        <v>5490</v>
      </c>
      <c r="O511" s="4" t="s">
        <v>6830</v>
      </c>
    </row>
    <row r="512" spans="10:15" x14ac:dyDescent="0.2">
      <c r="J512" s="26" t="s">
        <v>4021</v>
      </c>
      <c r="K512" s="31" t="s">
        <v>4662</v>
      </c>
      <c r="N512" s="150" t="s">
        <v>5490</v>
      </c>
      <c r="O512" s="4" t="s">
        <v>6879</v>
      </c>
    </row>
    <row r="513" spans="10:15" x14ac:dyDescent="0.2">
      <c r="J513" s="26" t="s">
        <v>4021</v>
      </c>
      <c r="K513" s="31" t="s">
        <v>4663</v>
      </c>
      <c r="N513" s="150" t="s">
        <v>5491</v>
      </c>
      <c r="O513" s="4" t="s">
        <v>6843</v>
      </c>
    </row>
    <row r="514" spans="10:15" x14ac:dyDescent="0.2">
      <c r="J514" s="26" t="s">
        <v>4021</v>
      </c>
      <c r="K514" s="26" t="s">
        <v>4664</v>
      </c>
      <c r="N514" s="150" t="s">
        <v>5492</v>
      </c>
      <c r="O514" s="4" t="s">
        <v>6843</v>
      </c>
    </row>
    <row r="515" spans="10:15" x14ac:dyDescent="0.2">
      <c r="J515" s="26" t="s">
        <v>4022</v>
      </c>
      <c r="K515" s="26" t="s">
        <v>4022</v>
      </c>
      <c r="N515" s="150" t="s">
        <v>5695</v>
      </c>
      <c r="O515" s="4" t="s">
        <v>6871</v>
      </c>
    </row>
    <row r="516" spans="10:15" x14ac:dyDescent="0.2">
      <c r="J516" s="26" t="s">
        <v>4022</v>
      </c>
      <c r="K516" s="26" t="s">
        <v>4665</v>
      </c>
      <c r="N516" s="150" t="s">
        <v>5696</v>
      </c>
      <c r="O516" s="4" t="s">
        <v>6873</v>
      </c>
    </row>
    <row r="517" spans="10:15" x14ac:dyDescent="0.2">
      <c r="J517" s="26" t="s">
        <v>4022</v>
      </c>
      <c r="K517" s="26" t="s">
        <v>4666</v>
      </c>
      <c r="N517" s="150" t="s">
        <v>5493</v>
      </c>
      <c r="O517" s="4" t="s">
        <v>6831</v>
      </c>
    </row>
    <row r="518" spans="10:15" x14ac:dyDescent="0.2">
      <c r="J518" s="26" t="s">
        <v>4022</v>
      </c>
      <c r="K518" s="26" t="s">
        <v>4667</v>
      </c>
      <c r="N518" s="150" t="s">
        <v>5907</v>
      </c>
      <c r="O518" s="4" t="s">
        <v>6883</v>
      </c>
    </row>
    <row r="519" spans="10:15" x14ac:dyDescent="0.2">
      <c r="J519" s="26" t="s">
        <v>4022</v>
      </c>
      <c r="K519" s="26" t="s">
        <v>4668</v>
      </c>
      <c r="N519" s="150" t="s">
        <v>5494</v>
      </c>
      <c r="O519" s="4" t="s">
        <v>6831</v>
      </c>
    </row>
    <row r="520" spans="10:15" x14ac:dyDescent="0.2">
      <c r="J520" s="26" t="s">
        <v>4022</v>
      </c>
      <c r="K520" s="26" t="s">
        <v>4669</v>
      </c>
      <c r="N520" s="150" t="s">
        <v>5495</v>
      </c>
      <c r="O520" s="4" t="s">
        <v>6840</v>
      </c>
    </row>
    <row r="521" spans="10:15" x14ac:dyDescent="0.2">
      <c r="J521" s="26" t="s">
        <v>4022</v>
      </c>
      <c r="K521" s="26" t="s">
        <v>4670</v>
      </c>
      <c r="N521" s="150" t="s">
        <v>5496</v>
      </c>
      <c r="O521" s="4" t="s">
        <v>6838</v>
      </c>
    </row>
    <row r="522" spans="10:15" x14ac:dyDescent="0.2">
      <c r="J522" s="26" t="s">
        <v>4022</v>
      </c>
      <c r="K522" s="26" t="s">
        <v>4671</v>
      </c>
      <c r="N522" s="150" t="s">
        <v>5497</v>
      </c>
      <c r="O522" s="4" t="s">
        <v>6845</v>
      </c>
    </row>
    <row r="523" spans="10:15" x14ac:dyDescent="0.2">
      <c r="J523" s="26" t="s">
        <v>4022</v>
      </c>
      <c r="K523" s="26" t="s">
        <v>4672</v>
      </c>
      <c r="N523" s="150" t="s">
        <v>5498</v>
      </c>
      <c r="O523" s="4" t="s">
        <v>6845</v>
      </c>
    </row>
    <row r="524" spans="10:15" x14ac:dyDescent="0.2">
      <c r="J524" s="26" t="s">
        <v>4022</v>
      </c>
      <c r="K524" s="26" t="s">
        <v>4673</v>
      </c>
      <c r="N524" s="150" t="s">
        <v>5499</v>
      </c>
      <c r="O524" s="4" t="s">
        <v>6849</v>
      </c>
    </row>
    <row r="525" spans="10:15" x14ac:dyDescent="0.2">
      <c r="J525" s="26" t="s">
        <v>4022</v>
      </c>
      <c r="K525" s="26" t="s">
        <v>4674</v>
      </c>
      <c r="N525" s="150" t="s">
        <v>5500</v>
      </c>
      <c r="O525" s="4" t="s">
        <v>6845</v>
      </c>
    </row>
    <row r="526" spans="10:15" x14ac:dyDescent="0.2">
      <c r="J526" s="26" t="s">
        <v>4022</v>
      </c>
      <c r="K526" s="26" t="s">
        <v>4675</v>
      </c>
      <c r="N526" s="150" t="s">
        <v>5501</v>
      </c>
      <c r="O526" s="4" t="s">
        <v>6838</v>
      </c>
    </row>
    <row r="527" spans="10:15" x14ac:dyDescent="0.2">
      <c r="J527" s="26" t="s">
        <v>4022</v>
      </c>
      <c r="K527" s="26" t="s">
        <v>4676</v>
      </c>
      <c r="N527" s="150" t="s">
        <v>5502</v>
      </c>
      <c r="O527" s="4" t="s">
        <v>6840</v>
      </c>
    </row>
    <row r="528" spans="10:15" x14ac:dyDescent="0.2">
      <c r="J528" s="26" t="s">
        <v>4022</v>
      </c>
      <c r="K528" s="26" t="s">
        <v>4677</v>
      </c>
      <c r="N528" s="150" t="s">
        <v>5503</v>
      </c>
      <c r="O528" s="4" t="s">
        <v>6840</v>
      </c>
    </row>
    <row r="529" spans="10:15" x14ac:dyDescent="0.2">
      <c r="J529" s="26" t="s">
        <v>4023</v>
      </c>
      <c r="K529" s="26" t="s">
        <v>4678</v>
      </c>
      <c r="N529" s="150" t="s">
        <v>5504</v>
      </c>
      <c r="O529" s="4" t="s">
        <v>6843</v>
      </c>
    </row>
    <row r="530" spans="10:15" x14ac:dyDescent="0.2">
      <c r="J530" s="26" t="s">
        <v>4023</v>
      </c>
      <c r="K530" s="26" t="s">
        <v>4679</v>
      </c>
      <c r="N530" s="150" t="s">
        <v>5505</v>
      </c>
      <c r="O530" s="4" t="s">
        <v>6843</v>
      </c>
    </row>
    <row r="531" spans="10:15" x14ac:dyDescent="0.2">
      <c r="J531" s="26" t="s">
        <v>4023</v>
      </c>
      <c r="K531" s="26" t="s">
        <v>4680</v>
      </c>
      <c r="N531" s="150" t="s">
        <v>5506</v>
      </c>
      <c r="O531" s="4" t="s">
        <v>6843</v>
      </c>
    </row>
    <row r="532" spans="10:15" x14ac:dyDescent="0.2">
      <c r="J532" s="26" t="s">
        <v>4023</v>
      </c>
      <c r="K532" s="26" t="s">
        <v>4681</v>
      </c>
      <c r="N532" s="150" t="s">
        <v>5382</v>
      </c>
      <c r="O532" s="4" t="s">
        <v>6828</v>
      </c>
    </row>
    <row r="533" spans="10:15" x14ac:dyDescent="0.2">
      <c r="J533" s="26" t="s">
        <v>4023</v>
      </c>
      <c r="K533" s="26" t="s">
        <v>4682</v>
      </c>
      <c r="N533" s="150" t="s">
        <v>5908</v>
      </c>
      <c r="O533" s="4" t="s">
        <v>6881</v>
      </c>
    </row>
    <row r="534" spans="10:15" x14ac:dyDescent="0.2">
      <c r="J534" s="26" t="s">
        <v>4023</v>
      </c>
      <c r="K534" s="26" t="s">
        <v>4683</v>
      </c>
      <c r="N534" s="150" t="s">
        <v>5507</v>
      </c>
      <c r="O534" s="4" t="s">
        <v>6835</v>
      </c>
    </row>
    <row r="535" spans="10:15" x14ac:dyDescent="0.2">
      <c r="J535" s="26" t="s">
        <v>4023</v>
      </c>
      <c r="K535" s="26" t="s">
        <v>4684</v>
      </c>
      <c r="N535" s="150" t="s">
        <v>5383</v>
      </c>
      <c r="O535" s="4" t="s">
        <v>6828</v>
      </c>
    </row>
    <row r="536" spans="10:15" x14ac:dyDescent="0.2">
      <c r="J536" s="26" t="s">
        <v>4023</v>
      </c>
      <c r="K536" s="26" t="s">
        <v>4685</v>
      </c>
      <c r="N536" s="150" t="s">
        <v>5508</v>
      </c>
      <c r="O536" s="4" t="s">
        <v>6850</v>
      </c>
    </row>
    <row r="537" spans="10:15" x14ac:dyDescent="0.2">
      <c r="J537" s="26" t="s">
        <v>4023</v>
      </c>
      <c r="K537" s="26" t="s">
        <v>4686</v>
      </c>
      <c r="N537" s="150" t="s">
        <v>5509</v>
      </c>
      <c r="O537" s="4" t="s">
        <v>6830</v>
      </c>
    </row>
    <row r="538" spans="10:15" x14ac:dyDescent="0.2">
      <c r="J538" s="26" t="s">
        <v>4023</v>
      </c>
      <c r="K538" s="26" t="s">
        <v>4687</v>
      </c>
      <c r="N538" s="150" t="s">
        <v>5510</v>
      </c>
      <c r="O538" s="4" t="s">
        <v>6836</v>
      </c>
    </row>
    <row r="539" spans="10:15" x14ac:dyDescent="0.2">
      <c r="J539" s="26" t="s">
        <v>4023</v>
      </c>
      <c r="K539" s="26" t="s">
        <v>4688</v>
      </c>
      <c r="N539" s="150" t="s">
        <v>5857</v>
      </c>
      <c r="O539" s="4" t="s">
        <v>6879</v>
      </c>
    </row>
    <row r="540" spans="10:15" x14ac:dyDescent="0.2">
      <c r="J540" s="26" t="s">
        <v>4023</v>
      </c>
      <c r="K540" s="26" t="s">
        <v>4689</v>
      </c>
      <c r="N540" s="150" t="s">
        <v>5384</v>
      </c>
      <c r="O540" s="4" t="s">
        <v>6828</v>
      </c>
    </row>
    <row r="541" spans="10:15" x14ac:dyDescent="0.2">
      <c r="J541" s="26" t="s">
        <v>4023</v>
      </c>
      <c r="K541" s="26" t="s">
        <v>4690</v>
      </c>
      <c r="N541" s="150" t="s">
        <v>5511</v>
      </c>
      <c r="O541" s="4" t="s">
        <v>6836</v>
      </c>
    </row>
    <row r="542" spans="10:15" x14ac:dyDescent="0.2">
      <c r="J542" s="26" t="s">
        <v>4023</v>
      </c>
      <c r="K542" s="26" t="s">
        <v>4691</v>
      </c>
      <c r="N542" s="150" t="s">
        <v>5385</v>
      </c>
      <c r="O542" s="4" t="s">
        <v>6828</v>
      </c>
    </row>
    <row r="543" spans="10:15" x14ac:dyDescent="0.2">
      <c r="J543" s="26" t="s">
        <v>4023</v>
      </c>
      <c r="K543" s="26" t="s">
        <v>4692</v>
      </c>
      <c r="N543" s="150" t="s">
        <v>5512</v>
      </c>
      <c r="O543" s="4" t="s">
        <v>6850</v>
      </c>
    </row>
    <row r="544" spans="10:15" x14ac:dyDescent="0.2">
      <c r="J544" s="26" t="s">
        <v>4023</v>
      </c>
      <c r="K544" s="26" t="s">
        <v>4693</v>
      </c>
      <c r="N544" s="150" t="s">
        <v>5513</v>
      </c>
      <c r="O544" s="4" t="s">
        <v>6836</v>
      </c>
    </row>
    <row r="545" spans="10:15" x14ac:dyDescent="0.2">
      <c r="J545" s="26" t="s">
        <v>4023</v>
      </c>
      <c r="K545" s="26" t="s">
        <v>4694</v>
      </c>
      <c r="N545" s="150" t="s">
        <v>5514</v>
      </c>
      <c r="O545" s="4" t="s">
        <v>6851</v>
      </c>
    </row>
    <row r="546" spans="10:15" x14ac:dyDescent="0.2">
      <c r="J546" s="26" t="s">
        <v>4023</v>
      </c>
      <c r="K546" s="26" t="s">
        <v>4695</v>
      </c>
      <c r="N546" s="150" t="s">
        <v>5515</v>
      </c>
      <c r="O546" s="4" t="s">
        <v>6845</v>
      </c>
    </row>
    <row r="547" spans="10:15" x14ac:dyDescent="0.2">
      <c r="J547" s="26" t="s">
        <v>4023</v>
      </c>
      <c r="K547" s="26" t="s">
        <v>4696</v>
      </c>
      <c r="N547" s="4" t="s">
        <v>4840</v>
      </c>
      <c r="O547" s="4" t="s">
        <v>6766</v>
      </c>
    </row>
    <row r="548" spans="10:15" x14ac:dyDescent="0.2">
      <c r="J548" s="26" t="s">
        <v>4023</v>
      </c>
      <c r="K548" s="26" t="s">
        <v>4697</v>
      </c>
      <c r="N548" s="4" t="s">
        <v>4342</v>
      </c>
      <c r="O548" s="27" t="s">
        <v>4013</v>
      </c>
    </row>
    <row r="549" spans="10:15" x14ac:dyDescent="0.2">
      <c r="J549" s="26" t="s">
        <v>4023</v>
      </c>
      <c r="K549" s="26" t="s">
        <v>4698</v>
      </c>
      <c r="N549" s="27" t="s">
        <v>4343</v>
      </c>
      <c r="O549" s="27" t="s">
        <v>4013</v>
      </c>
    </row>
    <row r="550" spans="10:15" x14ac:dyDescent="0.2">
      <c r="J550" s="26" t="s">
        <v>4023</v>
      </c>
      <c r="K550" s="31" t="s">
        <v>4699</v>
      </c>
      <c r="N550" s="4" t="s">
        <v>6598</v>
      </c>
      <c r="O550" s="4" t="s">
        <v>6938</v>
      </c>
    </row>
    <row r="551" spans="10:15" x14ac:dyDescent="0.2">
      <c r="J551" s="26" t="s">
        <v>4023</v>
      </c>
      <c r="K551" s="31" t="s">
        <v>4700</v>
      </c>
      <c r="N551" s="4" t="s">
        <v>6598</v>
      </c>
      <c r="O551" s="4" t="s">
        <v>6938</v>
      </c>
    </row>
    <row r="552" spans="10:15" x14ac:dyDescent="0.2">
      <c r="J552" s="26" t="s">
        <v>4023</v>
      </c>
      <c r="K552" s="31" t="s">
        <v>4701</v>
      </c>
      <c r="N552" s="4" t="s">
        <v>6599</v>
      </c>
      <c r="O552" s="4" t="s">
        <v>6938</v>
      </c>
    </row>
    <row r="553" spans="10:15" x14ac:dyDescent="0.2">
      <c r="J553" s="26" t="s">
        <v>4023</v>
      </c>
      <c r="K553" s="31" t="s">
        <v>4702</v>
      </c>
      <c r="N553" s="4" t="s">
        <v>6599</v>
      </c>
      <c r="O553" s="4" t="s">
        <v>6938</v>
      </c>
    </row>
    <row r="554" spans="10:15" x14ac:dyDescent="0.2">
      <c r="J554" s="26" t="s">
        <v>4023</v>
      </c>
      <c r="K554" s="31" t="s">
        <v>4703</v>
      </c>
      <c r="N554" s="4" t="s">
        <v>4119</v>
      </c>
      <c r="O554" s="4" t="s">
        <v>4013</v>
      </c>
    </row>
    <row r="555" spans="10:15" x14ac:dyDescent="0.2">
      <c r="J555" s="26" t="s">
        <v>4023</v>
      </c>
      <c r="K555" s="31" t="s">
        <v>4704</v>
      </c>
      <c r="N555" s="4" t="s">
        <v>6298</v>
      </c>
      <c r="O555" s="4" t="s">
        <v>6910</v>
      </c>
    </row>
    <row r="556" spans="10:15" x14ac:dyDescent="0.2">
      <c r="J556" s="26" t="s">
        <v>4023</v>
      </c>
      <c r="K556" s="31" t="s">
        <v>4705</v>
      </c>
      <c r="N556" s="4" t="s">
        <v>6299</v>
      </c>
      <c r="O556" s="4" t="s">
        <v>6917</v>
      </c>
    </row>
    <row r="557" spans="10:15" x14ac:dyDescent="0.2">
      <c r="J557" s="26" t="s">
        <v>4023</v>
      </c>
      <c r="K557" s="31" t="s">
        <v>4706</v>
      </c>
      <c r="N557" s="150" t="s">
        <v>5697</v>
      </c>
      <c r="O557" s="4" t="s">
        <v>6868</v>
      </c>
    </row>
    <row r="558" spans="10:15" x14ac:dyDescent="0.2">
      <c r="J558" s="26" t="s">
        <v>4023</v>
      </c>
      <c r="K558" s="31" t="s">
        <v>4707</v>
      </c>
      <c r="N558" s="4" t="s">
        <v>5036</v>
      </c>
      <c r="O558" s="4" t="s">
        <v>6766</v>
      </c>
    </row>
    <row r="559" spans="10:15" x14ac:dyDescent="0.2">
      <c r="J559" s="26" t="s">
        <v>4023</v>
      </c>
      <c r="K559" s="31" t="s">
        <v>4708</v>
      </c>
      <c r="N559" s="150" t="s">
        <v>5516</v>
      </c>
      <c r="O559" s="4" t="s">
        <v>6852</v>
      </c>
    </row>
    <row r="560" spans="10:15" x14ac:dyDescent="0.2">
      <c r="J560" s="26" t="s">
        <v>4023</v>
      </c>
      <c r="K560" s="31" t="s">
        <v>4709</v>
      </c>
      <c r="N560" s="149" t="s">
        <v>4311</v>
      </c>
      <c r="O560" s="27" t="s">
        <v>4013</v>
      </c>
    </row>
    <row r="561" spans="10:15" x14ac:dyDescent="0.2">
      <c r="J561" s="26" t="s">
        <v>4023</v>
      </c>
      <c r="K561" s="31" t="s">
        <v>4710</v>
      </c>
      <c r="N561" s="150" t="s">
        <v>5909</v>
      </c>
      <c r="O561" s="4" t="s">
        <v>6881</v>
      </c>
    </row>
    <row r="562" spans="10:15" x14ac:dyDescent="0.2">
      <c r="J562" s="26" t="s">
        <v>4023</v>
      </c>
      <c r="K562" s="31" t="s">
        <v>4711</v>
      </c>
      <c r="N562" s="4" t="s">
        <v>6202</v>
      </c>
      <c r="O562" s="4" t="s">
        <v>6906</v>
      </c>
    </row>
    <row r="563" spans="10:15" x14ac:dyDescent="0.2">
      <c r="J563" s="26" t="s">
        <v>4023</v>
      </c>
      <c r="K563" s="31" t="s">
        <v>4712</v>
      </c>
      <c r="N563" s="150" t="s">
        <v>5698</v>
      </c>
      <c r="O563" s="4" t="s">
        <v>6865</v>
      </c>
    </row>
    <row r="564" spans="10:15" x14ac:dyDescent="0.2">
      <c r="J564" s="26" t="s">
        <v>4023</v>
      </c>
      <c r="K564" s="26" t="s">
        <v>4713</v>
      </c>
      <c r="N564" s="150" t="s">
        <v>5699</v>
      </c>
      <c r="O564" s="4" t="s">
        <v>6865</v>
      </c>
    </row>
    <row r="565" spans="10:15" x14ac:dyDescent="0.2">
      <c r="J565" s="26" t="s">
        <v>4023</v>
      </c>
      <c r="K565" s="26" t="s">
        <v>4714</v>
      </c>
      <c r="N565" s="4" t="s">
        <v>6483</v>
      </c>
      <c r="O565" s="4" t="s">
        <v>6937</v>
      </c>
    </row>
    <row r="566" spans="10:15" x14ac:dyDescent="0.2">
      <c r="J566" s="26" t="s">
        <v>4023</v>
      </c>
      <c r="K566" s="26" t="s">
        <v>4715</v>
      </c>
      <c r="N566" s="150" t="s">
        <v>5517</v>
      </c>
      <c r="O566" s="4" t="s">
        <v>6853</v>
      </c>
    </row>
    <row r="567" spans="10:15" x14ac:dyDescent="0.2">
      <c r="J567" s="26" t="s">
        <v>4023</v>
      </c>
      <c r="K567" s="26" t="s">
        <v>4716</v>
      </c>
      <c r="N567" s="4" t="s">
        <v>6447</v>
      </c>
      <c r="O567" s="4" t="s">
        <v>4013</v>
      </c>
    </row>
    <row r="568" spans="10:15" x14ac:dyDescent="0.2">
      <c r="J568" s="26" t="s">
        <v>4023</v>
      </c>
      <c r="K568" s="26" t="s">
        <v>4717</v>
      </c>
      <c r="N568" s="4" t="s">
        <v>4368</v>
      </c>
      <c r="O568" s="27" t="s">
        <v>4013</v>
      </c>
    </row>
    <row r="569" spans="10:15" x14ac:dyDescent="0.2">
      <c r="J569" s="26" t="s">
        <v>4023</v>
      </c>
      <c r="K569" s="26" t="s">
        <v>4718</v>
      </c>
      <c r="N569" s="150" t="s">
        <v>5700</v>
      </c>
      <c r="O569" s="4" t="s">
        <v>6866</v>
      </c>
    </row>
    <row r="570" spans="10:15" x14ac:dyDescent="0.2">
      <c r="J570" s="26" t="s">
        <v>4023</v>
      </c>
      <c r="K570" s="26" t="s">
        <v>4719</v>
      </c>
      <c r="N570" s="4" t="s">
        <v>4841</v>
      </c>
      <c r="O570" s="4" t="s">
        <v>6766</v>
      </c>
    </row>
    <row r="571" spans="10:15" x14ac:dyDescent="0.2">
      <c r="J571" s="26" t="s">
        <v>4023</v>
      </c>
      <c r="K571" s="26" t="s">
        <v>4720</v>
      </c>
      <c r="N571" s="4" t="s">
        <v>4842</v>
      </c>
      <c r="O571" s="4" t="s">
        <v>6766</v>
      </c>
    </row>
    <row r="572" spans="10:15" x14ac:dyDescent="0.2">
      <c r="J572" s="26" t="s">
        <v>4023</v>
      </c>
      <c r="K572" s="26" t="s">
        <v>4721</v>
      </c>
      <c r="N572" s="27" t="s">
        <v>4344</v>
      </c>
      <c r="O572" s="27" t="s">
        <v>4013</v>
      </c>
    </row>
    <row r="573" spans="10:15" x14ac:dyDescent="0.2">
      <c r="J573" s="26" t="s">
        <v>4023</v>
      </c>
      <c r="K573" s="26" t="s">
        <v>4722</v>
      </c>
      <c r="N573" s="4" t="s">
        <v>6300</v>
      </c>
      <c r="O573" s="4" t="s">
        <v>6912</v>
      </c>
    </row>
    <row r="574" spans="10:15" x14ac:dyDescent="0.2">
      <c r="J574" s="26" t="s">
        <v>4023</v>
      </c>
      <c r="K574" s="26" t="s">
        <v>4723</v>
      </c>
      <c r="N574" s="150" t="s">
        <v>5518</v>
      </c>
      <c r="O574" s="4" t="s">
        <v>6831</v>
      </c>
    </row>
    <row r="575" spans="10:15" x14ac:dyDescent="0.2">
      <c r="J575" s="26" t="s">
        <v>4023</v>
      </c>
      <c r="K575" s="26" t="s">
        <v>4724</v>
      </c>
      <c r="N575" s="4" t="s">
        <v>5037</v>
      </c>
      <c r="O575" s="4" t="s">
        <v>6766</v>
      </c>
    </row>
    <row r="576" spans="10:15" x14ac:dyDescent="0.2">
      <c r="J576" s="26" t="s">
        <v>4023</v>
      </c>
      <c r="K576" s="26" t="s">
        <v>4725</v>
      </c>
      <c r="N576" s="4" t="s">
        <v>6428</v>
      </c>
      <c r="O576" s="4" t="s">
        <v>4013</v>
      </c>
    </row>
    <row r="577" spans="10:15" x14ac:dyDescent="0.2">
      <c r="J577" s="26" t="s">
        <v>4023</v>
      </c>
      <c r="K577" s="26" t="s">
        <v>4726</v>
      </c>
      <c r="N577" s="150" t="s">
        <v>5519</v>
      </c>
      <c r="O577" s="4" t="s">
        <v>6830</v>
      </c>
    </row>
    <row r="578" spans="10:15" x14ac:dyDescent="0.2">
      <c r="J578" s="26" t="s">
        <v>4023</v>
      </c>
      <c r="K578" s="26" t="s">
        <v>4727</v>
      </c>
      <c r="N578" s="150" t="s">
        <v>5386</v>
      </c>
      <c r="O578" s="4" t="s">
        <v>6828</v>
      </c>
    </row>
    <row r="579" spans="10:15" x14ac:dyDescent="0.2">
      <c r="J579" s="26" t="s">
        <v>4023</v>
      </c>
      <c r="K579" s="26" t="s">
        <v>4728</v>
      </c>
      <c r="N579" s="150" t="s">
        <v>5387</v>
      </c>
      <c r="O579" s="4" t="s">
        <v>6827</v>
      </c>
    </row>
    <row r="580" spans="10:15" x14ac:dyDescent="0.2">
      <c r="J580" s="26" t="s">
        <v>4023</v>
      </c>
      <c r="K580" s="26" t="s">
        <v>4729</v>
      </c>
      <c r="N580" s="150" t="s">
        <v>5910</v>
      </c>
      <c r="O580" s="4" t="s">
        <v>6883</v>
      </c>
    </row>
    <row r="581" spans="10:15" x14ac:dyDescent="0.2">
      <c r="J581" s="26" t="s">
        <v>4023</v>
      </c>
      <c r="K581" s="26" t="s">
        <v>4730</v>
      </c>
      <c r="N581" s="4" t="s">
        <v>4731</v>
      </c>
      <c r="O581" s="4" t="s">
        <v>6781</v>
      </c>
    </row>
    <row r="582" spans="10:15" x14ac:dyDescent="0.2">
      <c r="J582" s="26" t="s">
        <v>4023</v>
      </c>
      <c r="K582" s="26" t="s">
        <v>4731</v>
      </c>
      <c r="N582" s="150" t="s">
        <v>5858</v>
      </c>
      <c r="O582" s="4" t="s">
        <v>6879</v>
      </c>
    </row>
    <row r="583" spans="10:15" x14ac:dyDescent="0.2">
      <c r="J583" s="26" t="s">
        <v>4023</v>
      </c>
      <c r="K583" s="26" t="s">
        <v>4732</v>
      </c>
      <c r="N583" s="4" t="s">
        <v>4732</v>
      </c>
      <c r="O583" s="4" t="s">
        <v>6781</v>
      </c>
    </row>
    <row r="584" spans="10:15" x14ac:dyDescent="0.2">
      <c r="J584" s="26" t="s">
        <v>4023</v>
      </c>
      <c r="K584" s="26" t="s">
        <v>4733</v>
      </c>
      <c r="N584" s="150" t="s">
        <v>5701</v>
      </c>
      <c r="O584" s="4" t="s">
        <v>6863</v>
      </c>
    </row>
    <row r="585" spans="10:15" x14ac:dyDescent="0.2">
      <c r="J585" s="26" t="s">
        <v>4023</v>
      </c>
      <c r="K585" s="26" t="s">
        <v>4734</v>
      </c>
      <c r="N585" s="4" t="s">
        <v>6301</v>
      </c>
      <c r="O585" s="4" t="s">
        <v>6913</v>
      </c>
    </row>
    <row r="586" spans="10:15" x14ac:dyDescent="0.2">
      <c r="J586" s="26" t="s">
        <v>4023</v>
      </c>
      <c r="K586" s="26" t="s">
        <v>4735</v>
      </c>
      <c r="N586" s="150" t="s">
        <v>5702</v>
      </c>
      <c r="O586" s="4" t="s">
        <v>6868</v>
      </c>
    </row>
    <row r="587" spans="10:15" x14ac:dyDescent="0.2">
      <c r="J587" s="26" t="s">
        <v>4023</v>
      </c>
      <c r="K587" s="26" t="s">
        <v>4736</v>
      </c>
      <c r="N587" s="150" t="s">
        <v>5388</v>
      </c>
      <c r="O587" s="4" t="s">
        <v>6828</v>
      </c>
    </row>
    <row r="588" spans="10:15" x14ac:dyDescent="0.2">
      <c r="J588" s="26" t="s">
        <v>4023</v>
      </c>
      <c r="K588" s="26" t="s">
        <v>4737</v>
      </c>
      <c r="N588" s="4" t="s">
        <v>6302</v>
      </c>
      <c r="O588" s="4" t="s">
        <v>6910</v>
      </c>
    </row>
    <row r="589" spans="10:15" x14ac:dyDescent="0.2">
      <c r="J589" s="26" t="s">
        <v>4023</v>
      </c>
      <c r="K589" s="26" t="s">
        <v>4738</v>
      </c>
      <c r="N589" s="4" t="s">
        <v>5038</v>
      </c>
      <c r="O589" s="4" t="s">
        <v>6766</v>
      </c>
    </row>
    <row r="590" spans="10:15" x14ac:dyDescent="0.2">
      <c r="J590" s="26" t="s">
        <v>4023</v>
      </c>
      <c r="K590" s="26" t="s">
        <v>4739</v>
      </c>
      <c r="N590" s="4" t="s">
        <v>4733</v>
      </c>
      <c r="O590" s="4" t="s">
        <v>6786</v>
      </c>
    </row>
    <row r="591" spans="10:15" x14ac:dyDescent="0.2">
      <c r="J591" s="26" t="s">
        <v>4023</v>
      </c>
      <c r="K591" s="26" t="s">
        <v>4740</v>
      </c>
      <c r="N591" s="4" t="s">
        <v>4734</v>
      </c>
      <c r="O591" s="4" t="s">
        <v>6779</v>
      </c>
    </row>
    <row r="592" spans="10:15" x14ac:dyDescent="0.2">
      <c r="J592" s="26" t="s">
        <v>4023</v>
      </c>
      <c r="K592" s="26" t="s">
        <v>4741</v>
      </c>
      <c r="N592" s="4" t="s">
        <v>4671</v>
      </c>
      <c r="O592" s="4" t="s">
        <v>6778</v>
      </c>
    </row>
    <row r="593" spans="10:15" x14ac:dyDescent="0.2">
      <c r="J593" s="26" t="s">
        <v>4023</v>
      </c>
      <c r="K593" s="26" t="s">
        <v>4742</v>
      </c>
      <c r="N593" s="4" t="s">
        <v>4735</v>
      </c>
      <c r="O593" s="4" t="s">
        <v>6787</v>
      </c>
    </row>
    <row r="594" spans="10:15" x14ac:dyDescent="0.2">
      <c r="J594" s="26" t="s">
        <v>4023</v>
      </c>
      <c r="K594" s="26" t="s">
        <v>4743</v>
      </c>
      <c r="N594" s="4" t="s">
        <v>4860</v>
      </c>
      <c r="O594" s="4" t="s">
        <v>6766</v>
      </c>
    </row>
    <row r="595" spans="10:15" x14ac:dyDescent="0.2">
      <c r="J595" s="26" t="s">
        <v>4023</v>
      </c>
      <c r="K595" s="26" t="s">
        <v>4744</v>
      </c>
      <c r="N595" s="4" t="s">
        <v>4950</v>
      </c>
      <c r="O595" s="4" t="s">
        <v>6766</v>
      </c>
    </row>
    <row r="596" spans="10:15" x14ac:dyDescent="0.2">
      <c r="J596" s="26" t="s">
        <v>4023</v>
      </c>
      <c r="K596" s="26" t="s">
        <v>4745</v>
      </c>
      <c r="N596" s="4" t="s">
        <v>5039</v>
      </c>
      <c r="O596" s="4" t="s">
        <v>6766</v>
      </c>
    </row>
    <row r="597" spans="10:15" x14ac:dyDescent="0.2">
      <c r="J597" s="26" t="s">
        <v>4023</v>
      </c>
      <c r="K597" s="26" t="s">
        <v>4746</v>
      </c>
      <c r="N597" s="4" t="s">
        <v>5010</v>
      </c>
      <c r="O597" s="4" t="s">
        <v>6766</v>
      </c>
    </row>
    <row r="598" spans="10:15" x14ac:dyDescent="0.2">
      <c r="J598" s="26" t="s">
        <v>4023</v>
      </c>
      <c r="K598" s="26" t="s">
        <v>4747</v>
      </c>
      <c r="N598" s="150" t="s">
        <v>4711</v>
      </c>
      <c r="O598" s="150" t="s">
        <v>6783</v>
      </c>
    </row>
    <row r="599" spans="10:15" x14ac:dyDescent="0.2">
      <c r="J599" s="26" t="s">
        <v>4023</v>
      </c>
      <c r="K599" s="26" t="s">
        <v>4748</v>
      </c>
      <c r="N599" s="4" t="s">
        <v>4812</v>
      </c>
      <c r="O599" s="4" t="s">
        <v>6766</v>
      </c>
    </row>
    <row r="600" spans="10:15" x14ac:dyDescent="0.2">
      <c r="J600" s="26" t="s">
        <v>4023</v>
      </c>
      <c r="K600" s="26" t="s">
        <v>4749</v>
      </c>
      <c r="N600" s="4" t="s">
        <v>5011</v>
      </c>
      <c r="O600" s="4" t="s">
        <v>6766</v>
      </c>
    </row>
    <row r="601" spans="10:15" x14ac:dyDescent="0.2">
      <c r="J601" s="26" t="s">
        <v>4023</v>
      </c>
      <c r="K601" s="26" t="s">
        <v>4750</v>
      </c>
      <c r="N601" s="4" t="s">
        <v>4951</v>
      </c>
      <c r="O601" s="4" t="s">
        <v>6766</v>
      </c>
    </row>
    <row r="602" spans="10:15" x14ac:dyDescent="0.2">
      <c r="J602" s="26" t="s">
        <v>4023</v>
      </c>
      <c r="K602" s="26" t="s">
        <v>4751</v>
      </c>
      <c r="N602" s="4" t="s">
        <v>4951</v>
      </c>
      <c r="O602" s="4" t="s">
        <v>6800</v>
      </c>
    </row>
    <row r="603" spans="10:15" x14ac:dyDescent="0.2">
      <c r="J603" s="26" t="s">
        <v>4023</v>
      </c>
      <c r="K603" s="26" t="s">
        <v>4752</v>
      </c>
      <c r="N603" s="164" t="s">
        <v>5987</v>
      </c>
      <c r="O603" s="4" t="s">
        <v>6884</v>
      </c>
    </row>
    <row r="604" spans="10:15" x14ac:dyDescent="0.2">
      <c r="J604" s="26" t="s">
        <v>4023</v>
      </c>
      <c r="K604" s="26" t="s">
        <v>4753</v>
      </c>
      <c r="N604" s="4" t="s">
        <v>4952</v>
      </c>
      <c r="O604" s="4" t="s">
        <v>6766</v>
      </c>
    </row>
    <row r="605" spans="10:15" x14ac:dyDescent="0.2">
      <c r="J605" s="26" t="s">
        <v>4023</v>
      </c>
      <c r="K605" s="26" t="s">
        <v>4754</v>
      </c>
      <c r="N605" s="4" t="s">
        <v>5012</v>
      </c>
      <c r="O605" s="4" t="s">
        <v>6766</v>
      </c>
    </row>
    <row r="606" spans="10:15" x14ac:dyDescent="0.2">
      <c r="J606" s="26" t="s">
        <v>4023</v>
      </c>
      <c r="K606" s="26" t="s">
        <v>4755</v>
      </c>
      <c r="N606" s="4" t="s">
        <v>4953</v>
      </c>
      <c r="O606" s="4" t="s">
        <v>6766</v>
      </c>
    </row>
    <row r="607" spans="10:15" x14ac:dyDescent="0.2">
      <c r="J607" s="26" t="s">
        <v>4023</v>
      </c>
      <c r="K607" s="26" t="s">
        <v>4756</v>
      </c>
      <c r="N607" s="4" t="s">
        <v>4954</v>
      </c>
      <c r="O607" s="4" t="s">
        <v>6766</v>
      </c>
    </row>
    <row r="608" spans="10:15" x14ac:dyDescent="0.2">
      <c r="J608" s="26" t="s">
        <v>4023</v>
      </c>
      <c r="K608" s="26" t="s">
        <v>4757</v>
      </c>
      <c r="N608" s="4" t="s">
        <v>4843</v>
      </c>
      <c r="O608" s="4" t="s">
        <v>6766</v>
      </c>
    </row>
    <row r="609" spans="10:15" x14ac:dyDescent="0.2">
      <c r="J609" s="26" t="s">
        <v>4023</v>
      </c>
      <c r="K609" s="26" t="s">
        <v>4758</v>
      </c>
      <c r="N609" s="4" t="s">
        <v>4845</v>
      </c>
      <c r="O609" s="4" t="s">
        <v>6766</v>
      </c>
    </row>
    <row r="610" spans="10:15" x14ac:dyDescent="0.2">
      <c r="J610" s="26" t="s">
        <v>4023</v>
      </c>
      <c r="K610" s="26" t="s">
        <v>4759</v>
      </c>
      <c r="N610" s="4" t="s">
        <v>4846</v>
      </c>
      <c r="O610" s="4" t="s">
        <v>6766</v>
      </c>
    </row>
    <row r="611" spans="10:15" x14ac:dyDescent="0.2">
      <c r="J611" s="26" t="s">
        <v>4023</v>
      </c>
      <c r="K611" s="26" t="s">
        <v>4760</v>
      </c>
      <c r="N611" s="4" t="s">
        <v>4844</v>
      </c>
      <c r="O611" s="4" t="s">
        <v>6766</v>
      </c>
    </row>
    <row r="612" spans="10:15" x14ac:dyDescent="0.2">
      <c r="J612" s="26" t="s">
        <v>4023</v>
      </c>
      <c r="K612" s="26" t="s">
        <v>4761</v>
      </c>
      <c r="N612" s="4" t="s">
        <v>4847</v>
      </c>
      <c r="O612" s="4" t="s">
        <v>6766</v>
      </c>
    </row>
    <row r="613" spans="10:15" x14ac:dyDescent="0.2">
      <c r="J613" s="26" t="s">
        <v>4023</v>
      </c>
      <c r="K613" s="26" t="s">
        <v>4762</v>
      </c>
      <c r="N613" s="4" t="s">
        <v>4848</v>
      </c>
      <c r="O613" s="4" t="s">
        <v>6766</v>
      </c>
    </row>
    <row r="614" spans="10:15" x14ac:dyDescent="0.2">
      <c r="J614" s="26" t="s">
        <v>4023</v>
      </c>
      <c r="K614" s="26" t="s">
        <v>4763</v>
      </c>
      <c r="N614" s="4" t="s">
        <v>4849</v>
      </c>
      <c r="O614" s="4" t="s">
        <v>6766</v>
      </c>
    </row>
    <row r="615" spans="10:15" x14ac:dyDescent="0.2">
      <c r="J615" s="26" t="s">
        <v>4023</v>
      </c>
      <c r="K615" s="26" t="s">
        <v>4764</v>
      </c>
      <c r="N615" s="4" t="s">
        <v>4850</v>
      </c>
      <c r="O615" s="4" t="s">
        <v>6766</v>
      </c>
    </row>
    <row r="616" spans="10:15" x14ac:dyDescent="0.2">
      <c r="J616" s="26" t="s">
        <v>4023</v>
      </c>
      <c r="K616" s="26" t="s">
        <v>4765</v>
      </c>
      <c r="N616" s="4" t="s">
        <v>4851</v>
      </c>
      <c r="O616" s="4" t="s">
        <v>6766</v>
      </c>
    </row>
    <row r="617" spans="10:15" x14ac:dyDescent="0.2">
      <c r="J617" s="26" t="s">
        <v>4023</v>
      </c>
      <c r="K617" s="26" t="s">
        <v>4766</v>
      </c>
      <c r="N617" s="4" t="s">
        <v>4852</v>
      </c>
      <c r="O617" s="4" t="s">
        <v>6766</v>
      </c>
    </row>
    <row r="618" spans="10:15" x14ac:dyDescent="0.2">
      <c r="J618" s="26" t="s">
        <v>4023</v>
      </c>
      <c r="K618" s="26" t="s">
        <v>4767</v>
      </c>
      <c r="N618" s="4" t="s">
        <v>4853</v>
      </c>
      <c r="O618" s="4" t="s">
        <v>6766</v>
      </c>
    </row>
    <row r="619" spans="10:15" x14ac:dyDescent="0.2">
      <c r="J619" s="26" t="s">
        <v>4023</v>
      </c>
      <c r="K619" s="26" t="s">
        <v>4768</v>
      </c>
      <c r="N619" s="4" t="s">
        <v>4955</v>
      </c>
      <c r="O619" s="4" t="s">
        <v>6766</v>
      </c>
    </row>
    <row r="620" spans="10:15" x14ac:dyDescent="0.2">
      <c r="J620" s="26" t="s">
        <v>4023</v>
      </c>
      <c r="K620" s="26" t="s">
        <v>4769</v>
      </c>
      <c r="N620" s="4" t="s">
        <v>4956</v>
      </c>
      <c r="O620" s="4" t="s">
        <v>6766</v>
      </c>
    </row>
    <row r="621" spans="10:15" x14ac:dyDescent="0.2">
      <c r="J621" s="26" t="s">
        <v>4023</v>
      </c>
      <c r="K621" s="26" t="s">
        <v>4770</v>
      </c>
      <c r="N621" s="4" t="s">
        <v>4957</v>
      </c>
      <c r="O621" s="4" t="s">
        <v>6766</v>
      </c>
    </row>
    <row r="622" spans="10:15" x14ac:dyDescent="0.2">
      <c r="J622" s="26" t="s">
        <v>4023</v>
      </c>
      <c r="K622" s="26" t="s">
        <v>4771</v>
      </c>
      <c r="N622" s="4" t="s">
        <v>4958</v>
      </c>
      <c r="O622" s="4" t="s">
        <v>6766</v>
      </c>
    </row>
    <row r="623" spans="10:15" x14ac:dyDescent="0.2">
      <c r="J623" s="26" t="s">
        <v>4023</v>
      </c>
      <c r="K623" s="26" t="s">
        <v>4772</v>
      </c>
      <c r="N623" s="4" t="s">
        <v>5117</v>
      </c>
      <c r="O623" s="4" t="s">
        <v>6800</v>
      </c>
    </row>
    <row r="624" spans="10:15" x14ac:dyDescent="0.2">
      <c r="J624" s="26" t="s">
        <v>4023</v>
      </c>
      <c r="K624" s="26" t="s">
        <v>4773</v>
      </c>
      <c r="N624" s="150" t="s">
        <v>5040</v>
      </c>
      <c r="O624" s="150" t="s">
        <v>6766</v>
      </c>
    </row>
    <row r="625" spans="10:15" x14ac:dyDescent="0.2">
      <c r="J625" s="26" t="s">
        <v>4023</v>
      </c>
      <c r="K625" s="26" t="s">
        <v>4774</v>
      </c>
      <c r="N625" s="150" t="s">
        <v>5041</v>
      </c>
      <c r="O625" s="150" t="s">
        <v>6766</v>
      </c>
    </row>
    <row r="626" spans="10:15" x14ac:dyDescent="0.2">
      <c r="J626" s="26" t="s">
        <v>4023</v>
      </c>
      <c r="K626" s="26" t="s">
        <v>4775</v>
      </c>
      <c r="N626" s="4" t="s">
        <v>5013</v>
      </c>
      <c r="O626" s="4" t="s">
        <v>6766</v>
      </c>
    </row>
    <row r="627" spans="10:15" x14ac:dyDescent="0.2">
      <c r="J627" s="26" t="s">
        <v>4023</v>
      </c>
      <c r="K627" s="26" t="s">
        <v>4776</v>
      </c>
      <c r="N627" s="4" t="s">
        <v>4959</v>
      </c>
      <c r="O627" s="4" t="s">
        <v>6800</v>
      </c>
    </row>
    <row r="628" spans="10:15" x14ac:dyDescent="0.2">
      <c r="J628" s="26" t="s">
        <v>4023</v>
      </c>
      <c r="K628" s="26" t="s">
        <v>4777</v>
      </c>
      <c r="N628" s="4" t="s">
        <v>5118</v>
      </c>
      <c r="O628" s="4" t="s">
        <v>6766</v>
      </c>
    </row>
    <row r="629" spans="10:15" x14ac:dyDescent="0.2">
      <c r="J629" s="26" t="s">
        <v>4023</v>
      </c>
      <c r="K629" s="26" t="s">
        <v>4778</v>
      </c>
      <c r="N629" s="4" t="s">
        <v>5119</v>
      </c>
      <c r="O629" s="4" t="s">
        <v>6766</v>
      </c>
    </row>
    <row r="630" spans="10:15" x14ac:dyDescent="0.2">
      <c r="J630" s="26" t="s">
        <v>4023</v>
      </c>
      <c r="K630" s="26" t="s">
        <v>4779</v>
      </c>
      <c r="N630" s="4" t="s">
        <v>4628</v>
      </c>
      <c r="O630" s="4" t="s">
        <v>6766</v>
      </c>
    </row>
    <row r="631" spans="10:15" x14ac:dyDescent="0.2">
      <c r="J631" s="26" t="s">
        <v>4023</v>
      </c>
      <c r="K631" s="26" t="s">
        <v>4780</v>
      </c>
      <c r="N631" s="150" t="s">
        <v>4631</v>
      </c>
      <c r="O631" s="150" t="s">
        <v>6766</v>
      </c>
    </row>
    <row r="632" spans="10:15" x14ac:dyDescent="0.2">
      <c r="J632" s="26" t="s">
        <v>4023</v>
      </c>
      <c r="K632" s="26" t="s">
        <v>4781</v>
      </c>
      <c r="N632" s="150" t="s">
        <v>4632</v>
      </c>
      <c r="O632" s="150" t="s">
        <v>6766</v>
      </c>
    </row>
    <row r="633" spans="10:15" x14ac:dyDescent="0.2">
      <c r="J633" s="26" t="s">
        <v>4023</v>
      </c>
      <c r="K633" s="26" t="s">
        <v>4782</v>
      </c>
      <c r="N633" s="150" t="s">
        <v>4629</v>
      </c>
      <c r="O633" s="150" t="s">
        <v>6766</v>
      </c>
    </row>
    <row r="634" spans="10:15" x14ac:dyDescent="0.2">
      <c r="J634" s="26" t="s">
        <v>4023</v>
      </c>
      <c r="K634" s="26" t="s">
        <v>4783</v>
      </c>
      <c r="N634" s="150" t="s">
        <v>4630</v>
      </c>
      <c r="O634" s="150" t="s">
        <v>6766</v>
      </c>
    </row>
    <row r="635" spans="10:15" x14ac:dyDescent="0.2">
      <c r="J635" s="26" t="s">
        <v>4023</v>
      </c>
      <c r="K635" s="26" t="s">
        <v>4784</v>
      </c>
      <c r="N635" s="4" t="s">
        <v>4633</v>
      </c>
      <c r="O635" s="4" t="s">
        <v>6766</v>
      </c>
    </row>
    <row r="636" spans="10:15" x14ac:dyDescent="0.2">
      <c r="J636" s="26" t="s">
        <v>4023</v>
      </c>
      <c r="K636" s="26" t="s">
        <v>4785</v>
      </c>
      <c r="N636" s="4" t="s">
        <v>4634</v>
      </c>
      <c r="O636" s="4" t="s">
        <v>6766</v>
      </c>
    </row>
    <row r="637" spans="10:15" x14ac:dyDescent="0.2">
      <c r="J637" s="26" t="s">
        <v>4023</v>
      </c>
      <c r="K637" s="26" t="s">
        <v>4786</v>
      </c>
      <c r="N637" s="4" t="s">
        <v>5120</v>
      </c>
      <c r="O637" s="4" t="s">
        <v>6766</v>
      </c>
    </row>
    <row r="638" spans="10:15" x14ac:dyDescent="0.2">
      <c r="J638" s="26" t="s">
        <v>4023</v>
      </c>
      <c r="K638" s="26" t="s">
        <v>4787</v>
      </c>
      <c r="N638" s="4" t="s">
        <v>5121</v>
      </c>
      <c r="O638" s="4" t="s">
        <v>6800</v>
      </c>
    </row>
    <row r="639" spans="10:15" x14ac:dyDescent="0.2">
      <c r="J639" s="26" t="s">
        <v>4023</v>
      </c>
      <c r="K639" s="26" t="s">
        <v>4788</v>
      </c>
      <c r="N639" s="4" t="s">
        <v>5122</v>
      </c>
      <c r="O639" s="4" t="s">
        <v>6766</v>
      </c>
    </row>
    <row r="640" spans="10:15" x14ac:dyDescent="0.2">
      <c r="J640" s="26" t="s">
        <v>4023</v>
      </c>
      <c r="K640" s="26" t="s">
        <v>4789</v>
      </c>
      <c r="N640" s="4" t="s">
        <v>5014</v>
      </c>
      <c r="O640" s="4" t="s">
        <v>6766</v>
      </c>
    </row>
    <row r="641" spans="10:15" x14ac:dyDescent="0.2">
      <c r="J641" s="26" t="s">
        <v>4023</v>
      </c>
      <c r="K641" s="26" t="s">
        <v>4790</v>
      </c>
      <c r="N641" s="4" t="s">
        <v>5015</v>
      </c>
      <c r="O641" s="4" t="s">
        <v>6766</v>
      </c>
    </row>
    <row r="642" spans="10:15" x14ac:dyDescent="0.2">
      <c r="J642" s="26" t="s">
        <v>4023</v>
      </c>
      <c r="K642" s="26" t="s">
        <v>4791</v>
      </c>
      <c r="N642" s="4" t="s">
        <v>5016</v>
      </c>
      <c r="O642" s="4" t="s">
        <v>6766</v>
      </c>
    </row>
    <row r="643" spans="10:15" x14ac:dyDescent="0.2">
      <c r="J643" s="26" t="s">
        <v>4023</v>
      </c>
      <c r="K643" s="26" t="s">
        <v>4792</v>
      </c>
      <c r="N643" s="4" t="s">
        <v>5123</v>
      </c>
      <c r="O643" s="4" t="s">
        <v>6766</v>
      </c>
    </row>
    <row r="644" spans="10:15" x14ac:dyDescent="0.2">
      <c r="J644" s="26" t="s">
        <v>4023</v>
      </c>
      <c r="K644" s="26" t="s">
        <v>4793</v>
      </c>
      <c r="N644" s="148" t="s">
        <v>4434</v>
      </c>
      <c r="O644" s="4" t="s">
        <v>6756</v>
      </c>
    </row>
    <row r="645" spans="10:15" x14ac:dyDescent="0.2">
      <c r="J645" s="26" t="s">
        <v>4023</v>
      </c>
      <c r="K645" s="26" t="s">
        <v>4794</v>
      </c>
      <c r="N645" s="4" t="s">
        <v>5042</v>
      </c>
      <c r="O645" s="4" t="s">
        <v>6766</v>
      </c>
    </row>
    <row r="646" spans="10:15" x14ac:dyDescent="0.2">
      <c r="J646" s="26" t="s">
        <v>4023</v>
      </c>
      <c r="K646" s="26" t="s">
        <v>4795</v>
      </c>
      <c r="N646" s="4" t="s">
        <v>5124</v>
      </c>
      <c r="O646" s="4" t="s">
        <v>6766</v>
      </c>
    </row>
    <row r="647" spans="10:15" x14ac:dyDescent="0.2">
      <c r="J647" s="26" t="s">
        <v>4023</v>
      </c>
      <c r="K647" s="26" t="s">
        <v>4796</v>
      </c>
      <c r="N647" s="4" t="s">
        <v>4830</v>
      </c>
      <c r="O647" s="4" t="s">
        <v>6766</v>
      </c>
    </row>
    <row r="648" spans="10:15" x14ac:dyDescent="0.2">
      <c r="J648" s="26" t="s">
        <v>4023</v>
      </c>
      <c r="K648" s="26" t="s">
        <v>4797</v>
      </c>
      <c r="N648" s="4" t="s">
        <v>5125</v>
      </c>
      <c r="O648" s="4" t="s">
        <v>6766</v>
      </c>
    </row>
    <row r="649" spans="10:15" x14ac:dyDescent="0.2">
      <c r="J649" s="26" t="s">
        <v>4023</v>
      </c>
      <c r="K649" s="26" t="s">
        <v>4798</v>
      </c>
      <c r="N649" s="4" t="s">
        <v>5043</v>
      </c>
      <c r="O649" s="4" t="s">
        <v>6766</v>
      </c>
    </row>
    <row r="650" spans="10:15" x14ac:dyDescent="0.2">
      <c r="J650" s="26" t="s">
        <v>4023</v>
      </c>
      <c r="K650" s="26" t="s">
        <v>4799</v>
      </c>
      <c r="N650" s="4" t="s">
        <v>5044</v>
      </c>
      <c r="O650" s="4" t="s">
        <v>6766</v>
      </c>
    </row>
    <row r="651" spans="10:15" x14ac:dyDescent="0.2">
      <c r="J651" s="26" t="s">
        <v>4023</v>
      </c>
      <c r="K651" s="26" t="s">
        <v>4800</v>
      </c>
      <c r="N651" s="4" t="s">
        <v>5045</v>
      </c>
      <c r="O651" s="4" t="s">
        <v>6766</v>
      </c>
    </row>
    <row r="652" spans="10:15" x14ac:dyDescent="0.2">
      <c r="J652" s="26" t="s">
        <v>4023</v>
      </c>
      <c r="K652" s="26" t="s">
        <v>4801</v>
      </c>
      <c r="N652" s="4" t="s">
        <v>5046</v>
      </c>
      <c r="O652" s="4" t="s">
        <v>6766</v>
      </c>
    </row>
    <row r="653" spans="10:15" x14ac:dyDescent="0.2">
      <c r="J653" s="26" t="s">
        <v>4023</v>
      </c>
      <c r="K653" s="26" t="s">
        <v>4802</v>
      </c>
      <c r="N653" s="4" t="s">
        <v>5047</v>
      </c>
      <c r="O653" s="4" t="s">
        <v>6766</v>
      </c>
    </row>
    <row r="654" spans="10:15" x14ac:dyDescent="0.2">
      <c r="J654" s="26" t="s">
        <v>4023</v>
      </c>
      <c r="K654" s="26" t="s">
        <v>4803</v>
      </c>
      <c r="N654" s="4" t="s">
        <v>5048</v>
      </c>
      <c r="O654" s="4" t="s">
        <v>6766</v>
      </c>
    </row>
    <row r="655" spans="10:15" x14ac:dyDescent="0.2">
      <c r="J655" s="26" t="s">
        <v>4023</v>
      </c>
      <c r="K655" s="26" t="s">
        <v>4804</v>
      </c>
      <c r="N655" s="4" t="s">
        <v>5049</v>
      </c>
      <c r="O655" s="4" t="s">
        <v>6766</v>
      </c>
    </row>
    <row r="656" spans="10:15" x14ac:dyDescent="0.2">
      <c r="J656" s="26" t="s">
        <v>4023</v>
      </c>
      <c r="K656" s="26" t="s">
        <v>4805</v>
      </c>
      <c r="N656" s="4" t="s">
        <v>5050</v>
      </c>
      <c r="O656" s="4" t="s">
        <v>6766</v>
      </c>
    </row>
    <row r="657" spans="10:15" x14ac:dyDescent="0.2">
      <c r="J657" s="26" t="s">
        <v>4023</v>
      </c>
      <c r="K657" s="26" t="s">
        <v>4806</v>
      </c>
      <c r="N657" s="4" t="s">
        <v>5051</v>
      </c>
      <c r="O657" s="4" t="s">
        <v>6766</v>
      </c>
    </row>
    <row r="658" spans="10:15" x14ac:dyDescent="0.2">
      <c r="J658" s="26" t="s">
        <v>4023</v>
      </c>
      <c r="K658" s="26" t="s">
        <v>4807</v>
      </c>
      <c r="N658" s="4" t="s">
        <v>5052</v>
      </c>
      <c r="O658" s="4" t="s">
        <v>6766</v>
      </c>
    </row>
    <row r="659" spans="10:15" x14ac:dyDescent="0.2">
      <c r="J659" s="26" t="s">
        <v>4023</v>
      </c>
      <c r="K659" s="26" t="s">
        <v>4808</v>
      </c>
      <c r="N659" s="4" t="s">
        <v>5053</v>
      </c>
      <c r="O659" s="4" t="s">
        <v>6766</v>
      </c>
    </row>
    <row r="660" spans="10:15" x14ac:dyDescent="0.2">
      <c r="J660" s="26" t="s">
        <v>4023</v>
      </c>
      <c r="K660" s="26" t="s">
        <v>4809</v>
      </c>
      <c r="N660" s="4" t="s">
        <v>5054</v>
      </c>
      <c r="O660" s="4" t="s">
        <v>6766</v>
      </c>
    </row>
    <row r="661" spans="10:15" x14ac:dyDescent="0.2">
      <c r="J661" s="26" t="s">
        <v>4023</v>
      </c>
      <c r="K661" s="26" t="s">
        <v>4810</v>
      </c>
      <c r="N661" s="4" t="s">
        <v>5055</v>
      </c>
      <c r="O661" s="4" t="s">
        <v>6766</v>
      </c>
    </row>
    <row r="662" spans="10:15" x14ac:dyDescent="0.2">
      <c r="J662" s="26" t="s">
        <v>4023</v>
      </c>
      <c r="K662" s="26" t="s">
        <v>4811</v>
      </c>
      <c r="N662" s="4" t="s">
        <v>5056</v>
      </c>
      <c r="O662" s="4" t="s">
        <v>6766</v>
      </c>
    </row>
    <row r="663" spans="10:15" x14ac:dyDescent="0.2">
      <c r="J663" s="26" t="s">
        <v>4024</v>
      </c>
      <c r="K663" s="26" t="s">
        <v>4024</v>
      </c>
      <c r="N663" s="4" t="s">
        <v>5057</v>
      </c>
      <c r="O663" s="4" t="s">
        <v>6766</v>
      </c>
    </row>
    <row r="664" spans="10:15" x14ac:dyDescent="0.2">
      <c r="J664" s="26" t="s">
        <v>4024</v>
      </c>
      <c r="K664" s="26" t="s">
        <v>4812</v>
      </c>
      <c r="N664" s="4" t="s">
        <v>5058</v>
      </c>
      <c r="O664" s="4" t="s">
        <v>6766</v>
      </c>
    </row>
    <row r="665" spans="10:15" x14ac:dyDescent="0.2">
      <c r="J665" s="26" t="s">
        <v>4024</v>
      </c>
      <c r="K665" s="26" t="s">
        <v>4813</v>
      </c>
      <c r="N665" s="4" t="s">
        <v>5059</v>
      </c>
      <c r="O665" s="4" t="s">
        <v>6766</v>
      </c>
    </row>
    <row r="666" spans="10:15" x14ac:dyDescent="0.2">
      <c r="J666" s="26" t="s">
        <v>4025</v>
      </c>
      <c r="K666" s="26" t="s">
        <v>4814</v>
      </c>
      <c r="N666" s="4" t="s">
        <v>5060</v>
      </c>
      <c r="O666" s="4" t="s">
        <v>6766</v>
      </c>
    </row>
    <row r="667" spans="10:15" x14ac:dyDescent="0.2">
      <c r="J667" s="26" t="s">
        <v>4025</v>
      </c>
      <c r="K667" s="26" t="s">
        <v>4814</v>
      </c>
      <c r="N667" s="4" t="s">
        <v>5061</v>
      </c>
      <c r="O667" s="4" t="s">
        <v>6766</v>
      </c>
    </row>
    <row r="668" spans="10:15" x14ac:dyDescent="0.2">
      <c r="J668" s="26" t="s">
        <v>4025</v>
      </c>
      <c r="K668" s="26" t="s">
        <v>4815</v>
      </c>
      <c r="N668" s="4" t="s">
        <v>4854</v>
      </c>
      <c r="O668" s="4" t="s">
        <v>6766</v>
      </c>
    </row>
    <row r="669" spans="10:15" x14ac:dyDescent="0.2">
      <c r="J669" s="26" t="s">
        <v>4025</v>
      </c>
      <c r="K669" s="26" t="s">
        <v>4816</v>
      </c>
      <c r="N669" s="4" t="s">
        <v>4858</v>
      </c>
      <c r="O669" s="4" t="s">
        <v>6766</v>
      </c>
    </row>
    <row r="670" spans="10:15" x14ac:dyDescent="0.2">
      <c r="J670" s="26" t="s">
        <v>4025</v>
      </c>
      <c r="K670" s="26" t="s">
        <v>4817</v>
      </c>
      <c r="N670" s="4" t="s">
        <v>4857</v>
      </c>
      <c r="O670" s="4" t="s">
        <v>6766</v>
      </c>
    </row>
    <row r="671" spans="10:15" x14ac:dyDescent="0.2">
      <c r="J671" s="26" t="s">
        <v>4026</v>
      </c>
      <c r="K671" s="26" t="s">
        <v>4818</v>
      </c>
      <c r="N671" s="4" t="s">
        <v>4859</v>
      </c>
      <c r="O671" s="4" t="s">
        <v>6766</v>
      </c>
    </row>
    <row r="672" spans="10:15" x14ac:dyDescent="0.2">
      <c r="J672" s="26" t="s">
        <v>4026</v>
      </c>
      <c r="K672" s="26" t="s">
        <v>4819</v>
      </c>
      <c r="N672" s="4" t="s">
        <v>4855</v>
      </c>
      <c r="O672" s="4" t="s">
        <v>6766</v>
      </c>
    </row>
    <row r="673" spans="10:15" x14ac:dyDescent="0.2">
      <c r="J673" s="26" t="s">
        <v>4026</v>
      </c>
      <c r="K673" s="26" t="s">
        <v>4820</v>
      </c>
      <c r="N673" s="4" t="s">
        <v>4856</v>
      </c>
      <c r="O673" s="4" t="s">
        <v>6766</v>
      </c>
    </row>
    <row r="674" spans="10:15" x14ac:dyDescent="0.2">
      <c r="J674" s="26" t="s">
        <v>4026</v>
      </c>
      <c r="K674" s="26" t="s">
        <v>4821</v>
      </c>
      <c r="N674" s="4" t="s">
        <v>6401</v>
      </c>
      <c r="O674" s="4" t="s">
        <v>6756</v>
      </c>
    </row>
    <row r="675" spans="10:15" x14ac:dyDescent="0.2">
      <c r="J675" s="26" t="s">
        <v>4026</v>
      </c>
      <c r="K675" s="26" t="s">
        <v>4822</v>
      </c>
      <c r="N675" s="4" t="s">
        <v>6123</v>
      </c>
      <c r="O675" s="4" t="s">
        <v>4013</v>
      </c>
    </row>
    <row r="676" spans="10:15" x14ac:dyDescent="0.2">
      <c r="J676" s="26" t="s">
        <v>4026</v>
      </c>
      <c r="K676" s="26" t="s">
        <v>4823</v>
      </c>
      <c r="N676" s="4" t="s">
        <v>6124</v>
      </c>
      <c r="O676" s="4" t="s">
        <v>4013</v>
      </c>
    </row>
    <row r="677" spans="10:15" x14ac:dyDescent="0.2">
      <c r="J677" s="26" t="s">
        <v>4026</v>
      </c>
      <c r="K677" s="26" t="s">
        <v>4824</v>
      </c>
      <c r="N677" s="4" t="s">
        <v>4960</v>
      </c>
      <c r="O677" s="4" t="s">
        <v>6766</v>
      </c>
    </row>
    <row r="678" spans="10:15" x14ac:dyDescent="0.2">
      <c r="J678" s="26" t="s">
        <v>4026</v>
      </c>
      <c r="K678" s="26" t="s">
        <v>4825</v>
      </c>
      <c r="N678" s="4" t="s">
        <v>6125</v>
      </c>
      <c r="O678" s="4" t="s">
        <v>4013</v>
      </c>
    </row>
    <row r="679" spans="10:15" x14ac:dyDescent="0.2">
      <c r="J679" s="26" t="s">
        <v>4026</v>
      </c>
      <c r="K679" s="26" t="s">
        <v>4826</v>
      </c>
      <c r="N679" s="4" t="s">
        <v>4349</v>
      </c>
      <c r="O679" s="27" t="s">
        <v>4013</v>
      </c>
    </row>
    <row r="680" spans="10:15" x14ac:dyDescent="0.2">
      <c r="J680" s="26" t="s">
        <v>4026</v>
      </c>
      <c r="K680" s="26" t="s">
        <v>4827</v>
      </c>
      <c r="N680" s="150" t="s">
        <v>4563</v>
      </c>
      <c r="O680" s="4" t="s">
        <v>6766</v>
      </c>
    </row>
    <row r="681" spans="10:15" x14ac:dyDescent="0.2">
      <c r="J681" s="26" t="s">
        <v>4027</v>
      </c>
      <c r="K681" s="26" t="s">
        <v>4828</v>
      </c>
      <c r="N681" s="4" t="s">
        <v>4635</v>
      </c>
      <c r="O681" s="4" t="s">
        <v>6766</v>
      </c>
    </row>
    <row r="682" spans="10:15" x14ac:dyDescent="0.2">
      <c r="J682" s="26" t="s">
        <v>4027</v>
      </c>
      <c r="K682" s="26" t="s">
        <v>4829</v>
      </c>
      <c r="N682" s="4" t="s">
        <v>4736</v>
      </c>
      <c r="O682" s="4" t="s">
        <v>6783</v>
      </c>
    </row>
    <row r="683" spans="10:15" x14ac:dyDescent="0.2">
      <c r="J683" s="26" t="s">
        <v>4027</v>
      </c>
      <c r="K683" s="26" t="s">
        <v>4830</v>
      </c>
      <c r="N683" s="4" t="s">
        <v>4861</v>
      </c>
      <c r="O683" s="4" t="s">
        <v>6766</v>
      </c>
    </row>
    <row r="684" spans="10:15" x14ac:dyDescent="0.2">
      <c r="J684" s="26" t="s">
        <v>4027</v>
      </c>
      <c r="K684" s="26" t="s">
        <v>4831</v>
      </c>
      <c r="N684" s="4" t="s">
        <v>4961</v>
      </c>
      <c r="O684" s="4" t="s">
        <v>6766</v>
      </c>
    </row>
    <row r="685" spans="10:15" x14ac:dyDescent="0.2">
      <c r="J685" s="26" t="s">
        <v>4027</v>
      </c>
      <c r="K685" s="26" t="s">
        <v>4832</v>
      </c>
      <c r="N685" s="4" t="s">
        <v>4831</v>
      </c>
      <c r="O685" s="4" t="s">
        <v>6766</v>
      </c>
    </row>
    <row r="686" spans="10:15" x14ac:dyDescent="0.2">
      <c r="J686" s="26" t="s">
        <v>4027</v>
      </c>
      <c r="K686" s="26" t="s">
        <v>4833</v>
      </c>
      <c r="N686" s="4" t="s">
        <v>5084</v>
      </c>
      <c r="O686" s="4" t="s">
        <v>6766</v>
      </c>
    </row>
    <row r="687" spans="10:15" x14ac:dyDescent="0.2">
      <c r="J687" s="26" t="s">
        <v>4028</v>
      </c>
      <c r="K687" s="26" t="s">
        <v>4834</v>
      </c>
      <c r="N687" s="4" t="s">
        <v>4056</v>
      </c>
      <c r="O687" s="4" t="s">
        <v>6823</v>
      </c>
    </row>
    <row r="688" spans="10:15" x14ac:dyDescent="0.2">
      <c r="J688" s="26" t="s">
        <v>4028</v>
      </c>
      <c r="K688" s="26" t="s">
        <v>4835</v>
      </c>
      <c r="N688" s="4" t="s">
        <v>4737</v>
      </c>
      <c r="O688" s="4" t="s">
        <v>6781</v>
      </c>
    </row>
    <row r="689" spans="10:15" x14ac:dyDescent="0.2">
      <c r="J689" s="26" t="s">
        <v>4028</v>
      </c>
      <c r="K689" s="26" t="s">
        <v>4836</v>
      </c>
      <c r="N689" s="148" t="s">
        <v>4525</v>
      </c>
      <c r="O689" s="4" t="s">
        <v>4013</v>
      </c>
    </row>
    <row r="690" spans="10:15" x14ac:dyDescent="0.2">
      <c r="J690" s="26" t="s">
        <v>4028</v>
      </c>
      <c r="K690" s="26" t="s">
        <v>4837</v>
      </c>
      <c r="N690" s="4" t="s">
        <v>5062</v>
      </c>
      <c r="O690" s="4" t="s">
        <v>6766</v>
      </c>
    </row>
    <row r="691" spans="10:15" x14ac:dyDescent="0.2">
      <c r="J691" s="26" t="s">
        <v>4028</v>
      </c>
      <c r="K691" s="26" t="s">
        <v>4838</v>
      </c>
      <c r="N691" s="27" t="s">
        <v>4345</v>
      </c>
      <c r="O691" s="27" t="s">
        <v>4013</v>
      </c>
    </row>
    <row r="692" spans="10:15" x14ac:dyDescent="0.2">
      <c r="J692" s="26" t="s">
        <v>4028</v>
      </c>
      <c r="K692" s="26" t="s">
        <v>4839</v>
      </c>
      <c r="N692" s="148" t="s">
        <v>5315</v>
      </c>
      <c r="O692" s="4" t="s">
        <v>6826</v>
      </c>
    </row>
    <row r="693" spans="10:15" x14ac:dyDescent="0.2">
      <c r="J693" s="26" t="s">
        <v>4028</v>
      </c>
      <c r="K693" s="26" t="s">
        <v>4840</v>
      </c>
      <c r="N693" s="4" t="s">
        <v>6484</v>
      </c>
      <c r="O693" s="4" t="s">
        <v>6938</v>
      </c>
    </row>
    <row r="694" spans="10:15" x14ac:dyDescent="0.2">
      <c r="J694" s="26" t="s">
        <v>4028</v>
      </c>
      <c r="K694" s="26" t="s">
        <v>4841</v>
      </c>
      <c r="N694" s="4" t="s">
        <v>6566</v>
      </c>
      <c r="O694" s="4" t="s">
        <v>6938</v>
      </c>
    </row>
    <row r="695" spans="10:15" x14ac:dyDescent="0.2">
      <c r="J695" s="26" t="s">
        <v>4028</v>
      </c>
      <c r="K695" s="26" t="s">
        <v>4842</v>
      </c>
      <c r="N695" s="4" t="s">
        <v>6566</v>
      </c>
      <c r="O695" s="4" t="s">
        <v>6938</v>
      </c>
    </row>
    <row r="696" spans="10:15" x14ac:dyDescent="0.2">
      <c r="J696" s="26" t="s">
        <v>4028</v>
      </c>
      <c r="K696" s="26" t="s">
        <v>4843</v>
      </c>
      <c r="N696" s="4" t="s">
        <v>4369</v>
      </c>
      <c r="O696" s="27" t="s">
        <v>4013</v>
      </c>
    </row>
    <row r="697" spans="10:15" x14ac:dyDescent="0.2">
      <c r="J697" s="26" t="s">
        <v>4028</v>
      </c>
      <c r="K697" s="26" t="s">
        <v>4844</v>
      </c>
      <c r="N697" s="4" t="s">
        <v>5178</v>
      </c>
      <c r="O697" s="4" t="s">
        <v>6823</v>
      </c>
    </row>
    <row r="698" spans="10:15" x14ac:dyDescent="0.2">
      <c r="J698" s="26" t="s">
        <v>4028</v>
      </c>
      <c r="K698" s="26" t="s">
        <v>4845</v>
      </c>
      <c r="N698" s="4" t="s">
        <v>5222</v>
      </c>
      <c r="O698" s="4" t="s">
        <v>6825</v>
      </c>
    </row>
    <row r="699" spans="10:15" x14ac:dyDescent="0.2">
      <c r="J699" s="26" t="s">
        <v>4028</v>
      </c>
      <c r="K699" s="26" t="s">
        <v>4846</v>
      </c>
      <c r="N699" s="4" t="s">
        <v>4523</v>
      </c>
      <c r="O699" s="4" t="s">
        <v>4013</v>
      </c>
    </row>
    <row r="700" spans="10:15" x14ac:dyDescent="0.2">
      <c r="J700" s="26" t="s">
        <v>4028</v>
      </c>
      <c r="K700" s="26" t="s">
        <v>4847</v>
      </c>
      <c r="N700" s="148" t="s">
        <v>4526</v>
      </c>
      <c r="O700" s="4" t="s">
        <v>4013</v>
      </c>
    </row>
    <row r="701" spans="10:15" x14ac:dyDescent="0.2">
      <c r="J701" s="26" t="s">
        <v>4028</v>
      </c>
      <c r="K701" s="26" t="s">
        <v>4848</v>
      </c>
      <c r="N701" s="4" t="s">
        <v>5340</v>
      </c>
      <c r="O701" s="150" t="s">
        <v>4013</v>
      </c>
    </row>
    <row r="702" spans="10:15" x14ac:dyDescent="0.2">
      <c r="J702" s="26" t="s">
        <v>4028</v>
      </c>
      <c r="K702" s="26" t="s">
        <v>4849</v>
      </c>
      <c r="N702" s="150" t="s">
        <v>6037</v>
      </c>
      <c r="O702" s="4" t="s">
        <v>6885</v>
      </c>
    </row>
    <row r="703" spans="10:15" x14ac:dyDescent="0.2">
      <c r="J703" s="26" t="s">
        <v>4028</v>
      </c>
      <c r="K703" s="26" t="s">
        <v>4850</v>
      </c>
      <c r="N703" s="150" t="s">
        <v>6038</v>
      </c>
      <c r="O703" s="4" t="s">
        <v>6885</v>
      </c>
    </row>
    <row r="704" spans="10:15" x14ac:dyDescent="0.2">
      <c r="J704" s="26" t="s">
        <v>4028</v>
      </c>
      <c r="K704" s="26" t="s">
        <v>4851</v>
      </c>
      <c r="N704" s="150" t="s">
        <v>6039</v>
      </c>
      <c r="O704" s="4" t="s">
        <v>6885</v>
      </c>
    </row>
    <row r="705" spans="10:15" x14ac:dyDescent="0.2">
      <c r="J705" s="26" t="s">
        <v>4028</v>
      </c>
      <c r="K705" s="26" t="s">
        <v>4852</v>
      </c>
      <c r="N705" s="150" t="s">
        <v>6040</v>
      </c>
      <c r="O705" s="4" t="s">
        <v>6885</v>
      </c>
    </row>
    <row r="706" spans="10:15" x14ac:dyDescent="0.2">
      <c r="J706" s="26" t="s">
        <v>4028</v>
      </c>
      <c r="K706" s="26" t="s">
        <v>4853</v>
      </c>
      <c r="N706" s="150" t="s">
        <v>6041</v>
      </c>
      <c r="O706" s="4" t="s">
        <v>6885</v>
      </c>
    </row>
    <row r="707" spans="10:15" x14ac:dyDescent="0.2">
      <c r="J707" s="26" t="s">
        <v>4028</v>
      </c>
      <c r="K707" s="26" t="s">
        <v>4854</v>
      </c>
      <c r="N707" s="150" t="s">
        <v>6042</v>
      </c>
      <c r="O707" s="4" t="s">
        <v>6885</v>
      </c>
    </row>
    <row r="708" spans="10:15" x14ac:dyDescent="0.2">
      <c r="J708" s="26" t="s">
        <v>4028</v>
      </c>
      <c r="K708" s="26" t="s">
        <v>4855</v>
      </c>
      <c r="N708" s="150" t="s">
        <v>6043</v>
      </c>
      <c r="O708" s="4" t="s">
        <v>6885</v>
      </c>
    </row>
    <row r="709" spans="10:15" x14ac:dyDescent="0.2">
      <c r="J709" s="26" t="s">
        <v>4028</v>
      </c>
      <c r="K709" s="26" t="s">
        <v>4856</v>
      </c>
      <c r="N709" s="150" t="s">
        <v>6044</v>
      </c>
      <c r="O709" s="4" t="s">
        <v>6885</v>
      </c>
    </row>
    <row r="710" spans="10:15" x14ac:dyDescent="0.2">
      <c r="J710" s="26" t="s">
        <v>4028</v>
      </c>
      <c r="K710" s="26" t="s">
        <v>4857</v>
      </c>
      <c r="N710" s="4" t="s">
        <v>6203</v>
      </c>
      <c r="O710" s="4" t="s">
        <v>6906</v>
      </c>
    </row>
    <row r="711" spans="10:15" x14ac:dyDescent="0.2">
      <c r="J711" s="26" t="s">
        <v>4028</v>
      </c>
      <c r="K711" s="26" t="s">
        <v>4858</v>
      </c>
      <c r="N711" s="4" t="s">
        <v>6012</v>
      </c>
      <c r="O711" s="4" t="s">
        <v>4013</v>
      </c>
    </row>
    <row r="712" spans="10:15" x14ac:dyDescent="0.2">
      <c r="J712" s="26" t="s">
        <v>4028</v>
      </c>
      <c r="K712" s="26" t="s">
        <v>4859</v>
      </c>
      <c r="N712" s="150" t="s">
        <v>5703</v>
      </c>
      <c r="O712" s="4" t="s">
        <v>6875</v>
      </c>
    </row>
    <row r="713" spans="10:15" x14ac:dyDescent="0.2">
      <c r="J713" s="26" t="s">
        <v>4028</v>
      </c>
      <c r="K713" s="26" t="s">
        <v>4860</v>
      </c>
      <c r="N713" s="4" t="s">
        <v>6135</v>
      </c>
      <c r="O713" s="4" t="s">
        <v>4013</v>
      </c>
    </row>
    <row r="714" spans="10:15" x14ac:dyDescent="0.2">
      <c r="J714" s="26" t="s">
        <v>4028</v>
      </c>
      <c r="K714" s="26" t="s">
        <v>4861</v>
      </c>
      <c r="N714" s="148" t="s">
        <v>5321</v>
      </c>
      <c r="O714" s="4" t="s">
        <v>6826</v>
      </c>
    </row>
    <row r="715" spans="10:15" x14ac:dyDescent="0.2">
      <c r="J715" s="26" t="s">
        <v>4028</v>
      </c>
      <c r="K715" s="26" t="s">
        <v>4862</v>
      </c>
      <c r="N715" s="4" t="s">
        <v>6303</v>
      </c>
      <c r="O715" s="4" t="s">
        <v>6915</v>
      </c>
    </row>
    <row r="716" spans="10:15" x14ac:dyDescent="0.2">
      <c r="J716" s="26" t="s">
        <v>4028</v>
      </c>
      <c r="K716" s="26" t="s">
        <v>4863</v>
      </c>
      <c r="N716" s="150" t="s">
        <v>5520</v>
      </c>
      <c r="O716" s="4" t="s">
        <v>6836</v>
      </c>
    </row>
    <row r="717" spans="10:15" x14ac:dyDescent="0.2">
      <c r="J717" s="26" t="s">
        <v>4028</v>
      </c>
      <c r="K717" s="26" t="s">
        <v>4864</v>
      </c>
      <c r="N717" s="148" t="s">
        <v>5309</v>
      </c>
      <c r="O717" s="4" t="s">
        <v>4013</v>
      </c>
    </row>
    <row r="718" spans="10:15" x14ac:dyDescent="0.2">
      <c r="J718" s="26" t="s">
        <v>4028</v>
      </c>
      <c r="K718" s="26" t="s">
        <v>4865</v>
      </c>
      <c r="N718" s="150" t="s">
        <v>5704</v>
      </c>
      <c r="O718" s="4" t="s">
        <v>6865</v>
      </c>
    </row>
    <row r="719" spans="10:15" x14ac:dyDescent="0.2">
      <c r="J719" s="26" t="s">
        <v>4028</v>
      </c>
      <c r="K719" s="26" t="s">
        <v>4866</v>
      </c>
      <c r="N719" s="150" t="s">
        <v>5521</v>
      </c>
      <c r="O719" s="4" t="s">
        <v>6839</v>
      </c>
    </row>
    <row r="720" spans="10:15" x14ac:dyDescent="0.2">
      <c r="J720" s="26" t="s">
        <v>4028</v>
      </c>
      <c r="K720" s="26" t="s">
        <v>4867</v>
      </c>
      <c r="N720" s="150" t="s">
        <v>5521</v>
      </c>
      <c r="O720" s="4" t="s">
        <v>6834</v>
      </c>
    </row>
    <row r="721" spans="10:15" x14ac:dyDescent="0.2">
      <c r="J721" s="26" t="s">
        <v>4028</v>
      </c>
      <c r="K721" s="26" t="s">
        <v>4868</v>
      </c>
      <c r="N721" s="150" t="s">
        <v>5521</v>
      </c>
      <c r="O721" s="4" t="s">
        <v>6881</v>
      </c>
    </row>
    <row r="722" spans="10:15" x14ac:dyDescent="0.2">
      <c r="J722" s="26" t="s">
        <v>4028</v>
      </c>
      <c r="K722" s="26" t="s">
        <v>4869</v>
      </c>
      <c r="N722" s="4" t="s">
        <v>6448</v>
      </c>
      <c r="O722" s="4" t="s">
        <v>4013</v>
      </c>
    </row>
    <row r="723" spans="10:15" x14ac:dyDescent="0.2">
      <c r="J723" s="26" t="s">
        <v>4028</v>
      </c>
      <c r="K723" s="26" t="s">
        <v>4870</v>
      </c>
      <c r="N723" s="4" t="s">
        <v>6411</v>
      </c>
      <c r="O723" s="4" t="s">
        <v>4013</v>
      </c>
    </row>
    <row r="724" spans="10:15" x14ac:dyDescent="0.2">
      <c r="J724" s="26" t="s">
        <v>4028</v>
      </c>
      <c r="K724" s="26" t="s">
        <v>4871</v>
      </c>
      <c r="N724" s="4" t="s">
        <v>6304</v>
      </c>
      <c r="O724" s="4" t="s">
        <v>6912</v>
      </c>
    </row>
    <row r="725" spans="10:15" x14ac:dyDescent="0.2">
      <c r="J725" s="26" t="s">
        <v>4028</v>
      </c>
      <c r="K725" s="26" t="s">
        <v>4872</v>
      </c>
      <c r="N725" s="4" t="s">
        <v>6429</v>
      </c>
      <c r="O725" s="4" t="s">
        <v>4013</v>
      </c>
    </row>
    <row r="726" spans="10:15" x14ac:dyDescent="0.2">
      <c r="J726" s="26" t="s">
        <v>4028</v>
      </c>
      <c r="K726" s="26" t="s">
        <v>4873</v>
      </c>
      <c r="N726" s="4" t="s">
        <v>6204</v>
      </c>
      <c r="O726" s="4" t="s">
        <v>6906</v>
      </c>
    </row>
    <row r="727" spans="10:15" x14ac:dyDescent="0.2">
      <c r="J727" s="26" t="s">
        <v>4028</v>
      </c>
      <c r="K727" s="26" t="s">
        <v>4874</v>
      </c>
      <c r="N727" s="4" t="s">
        <v>6485</v>
      </c>
      <c r="O727" s="4" t="s">
        <v>6938</v>
      </c>
    </row>
    <row r="728" spans="10:15" x14ac:dyDescent="0.2">
      <c r="J728" s="26" t="s">
        <v>4028</v>
      </c>
      <c r="K728" s="26" t="s">
        <v>4875</v>
      </c>
      <c r="N728" s="4" t="s">
        <v>6486</v>
      </c>
      <c r="O728" s="4" t="s">
        <v>6938</v>
      </c>
    </row>
    <row r="729" spans="10:15" x14ac:dyDescent="0.2">
      <c r="J729" s="26" t="s">
        <v>4028</v>
      </c>
      <c r="K729" s="26" t="s">
        <v>4876</v>
      </c>
      <c r="N729" s="150" t="s">
        <v>5389</v>
      </c>
      <c r="O729" s="4" t="s">
        <v>6827</v>
      </c>
    </row>
    <row r="730" spans="10:15" x14ac:dyDescent="0.2">
      <c r="J730" s="26" t="s">
        <v>4028</v>
      </c>
      <c r="K730" s="26" t="s">
        <v>4877</v>
      </c>
      <c r="N730" s="4" t="s">
        <v>5352</v>
      </c>
      <c r="O730" s="4" t="s">
        <v>4013</v>
      </c>
    </row>
    <row r="731" spans="10:15" x14ac:dyDescent="0.2">
      <c r="J731" s="26" t="s">
        <v>4028</v>
      </c>
      <c r="K731" s="26" t="s">
        <v>4878</v>
      </c>
      <c r="N731" s="4" t="s">
        <v>6119</v>
      </c>
      <c r="O731" s="4" t="s">
        <v>4013</v>
      </c>
    </row>
    <row r="732" spans="10:15" x14ac:dyDescent="0.2">
      <c r="J732" s="26" t="s">
        <v>4028</v>
      </c>
      <c r="K732" s="26" t="s">
        <v>4879</v>
      </c>
      <c r="N732" s="4" t="s">
        <v>6136</v>
      </c>
      <c r="O732" s="4" t="s">
        <v>4013</v>
      </c>
    </row>
    <row r="733" spans="10:15" x14ac:dyDescent="0.2">
      <c r="J733" s="26" t="s">
        <v>4028</v>
      </c>
      <c r="K733" s="26" t="s">
        <v>4880</v>
      </c>
      <c r="N733" s="150" t="s">
        <v>6081</v>
      </c>
      <c r="O733" s="4" t="s">
        <v>6885</v>
      </c>
    </row>
    <row r="734" spans="10:15" x14ac:dyDescent="0.2">
      <c r="J734" s="26" t="s">
        <v>4028</v>
      </c>
      <c r="K734" s="26" t="s">
        <v>4881</v>
      </c>
      <c r="N734" s="150" t="s">
        <v>6082</v>
      </c>
      <c r="O734" s="4" t="s">
        <v>6885</v>
      </c>
    </row>
    <row r="735" spans="10:15" x14ac:dyDescent="0.2">
      <c r="J735" s="26" t="s">
        <v>4028</v>
      </c>
      <c r="K735" s="26" t="s">
        <v>4882</v>
      </c>
      <c r="N735" s="4" t="s">
        <v>5177</v>
      </c>
      <c r="O735" s="4" t="s">
        <v>6823</v>
      </c>
    </row>
    <row r="736" spans="10:15" x14ac:dyDescent="0.2">
      <c r="J736" s="26" t="s">
        <v>4028</v>
      </c>
      <c r="K736" s="26" t="s">
        <v>4883</v>
      </c>
      <c r="N736" s="150" t="s">
        <v>5522</v>
      </c>
      <c r="O736" s="4" t="s">
        <v>6830</v>
      </c>
    </row>
    <row r="737" spans="10:15" x14ac:dyDescent="0.2">
      <c r="J737" s="26" t="s">
        <v>4028</v>
      </c>
      <c r="K737" s="26" t="s">
        <v>4884</v>
      </c>
      <c r="N737" s="150" t="s">
        <v>5390</v>
      </c>
      <c r="O737" s="4" t="s">
        <v>6828</v>
      </c>
    </row>
    <row r="738" spans="10:15" x14ac:dyDescent="0.2">
      <c r="J738" s="26" t="s">
        <v>4028</v>
      </c>
      <c r="K738" s="26" t="s">
        <v>4885</v>
      </c>
      <c r="N738" s="150" t="s">
        <v>5391</v>
      </c>
      <c r="O738" s="4" t="s">
        <v>6828</v>
      </c>
    </row>
    <row r="739" spans="10:15" x14ac:dyDescent="0.2">
      <c r="J739" s="26" t="s">
        <v>4028</v>
      </c>
      <c r="K739" s="26" t="s">
        <v>4886</v>
      </c>
      <c r="N739" s="150" t="s">
        <v>5392</v>
      </c>
      <c r="O739" s="4" t="s">
        <v>6828</v>
      </c>
    </row>
    <row r="740" spans="10:15" x14ac:dyDescent="0.2">
      <c r="J740" s="26" t="s">
        <v>4028</v>
      </c>
      <c r="K740" s="26" t="s">
        <v>4887</v>
      </c>
      <c r="N740" s="150" t="s">
        <v>5393</v>
      </c>
      <c r="O740" s="4" t="s">
        <v>6828</v>
      </c>
    </row>
    <row r="741" spans="10:15" x14ac:dyDescent="0.2">
      <c r="J741" s="26" t="s">
        <v>4028</v>
      </c>
      <c r="K741" s="26" t="s">
        <v>4888</v>
      </c>
      <c r="N741" s="150" t="s">
        <v>5394</v>
      </c>
      <c r="O741" s="4" t="s">
        <v>6827</v>
      </c>
    </row>
    <row r="742" spans="10:15" x14ac:dyDescent="0.2">
      <c r="J742" s="26" t="s">
        <v>4028</v>
      </c>
      <c r="K742" s="26" t="s">
        <v>4889</v>
      </c>
      <c r="N742" s="150" t="s">
        <v>5395</v>
      </c>
      <c r="O742" s="4" t="s">
        <v>6827</v>
      </c>
    </row>
    <row r="743" spans="10:15" x14ac:dyDescent="0.2">
      <c r="J743" s="26" t="s">
        <v>4028</v>
      </c>
      <c r="K743" s="26" t="s">
        <v>4890</v>
      </c>
      <c r="N743" s="150" t="s">
        <v>5396</v>
      </c>
      <c r="O743" s="4" t="s">
        <v>6827</v>
      </c>
    </row>
    <row r="744" spans="10:15" x14ac:dyDescent="0.2">
      <c r="J744" s="26" t="s">
        <v>4028</v>
      </c>
      <c r="K744" s="26" t="s">
        <v>4891</v>
      </c>
      <c r="N744" s="150" t="s">
        <v>5397</v>
      </c>
      <c r="O744" s="4" t="s">
        <v>6827</v>
      </c>
    </row>
    <row r="745" spans="10:15" x14ac:dyDescent="0.2">
      <c r="J745" s="26" t="s">
        <v>4028</v>
      </c>
      <c r="K745" s="26" t="s">
        <v>4892</v>
      </c>
      <c r="N745" s="150" t="s">
        <v>5398</v>
      </c>
      <c r="O745" s="4" t="s">
        <v>6827</v>
      </c>
    </row>
    <row r="746" spans="10:15" x14ac:dyDescent="0.2">
      <c r="J746" s="26" t="s">
        <v>4028</v>
      </c>
      <c r="K746" s="26" t="s">
        <v>4893</v>
      </c>
      <c r="N746" s="4" t="s">
        <v>6172</v>
      </c>
      <c r="O746" s="4" t="s">
        <v>4013</v>
      </c>
    </row>
    <row r="747" spans="10:15" x14ac:dyDescent="0.2">
      <c r="J747" s="26" t="s">
        <v>4028</v>
      </c>
      <c r="K747" s="26" t="s">
        <v>4894</v>
      </c>
      <c r="N747" s="4" t="s">
        <v>6305</v>
      </c>
      <c r="O747" s="4" t="s">
        <v>6915</v>
      </c>
    </row>
    <row r="748" spans="10:15" x14ac:dyDescent="0.2">
      <c r="J748" s="26" t="s">
        <v>4028</v>
      </c>
      <c r="K748" s="26" t="s">
        <v>4895</v>
      </c>
      <c r="N748" s="150" t="s">
        <v>5705</v>
      </c>
      <c r="O748" s="4" t="s">
        <v>6872</v>
      </c>
    </row>
    <row r="749" spans="10:15" x14ac:dyDescent="0.2">
      <c r="J749" s="26" t="s">
        <v>4028</v>
      </c>
      <c r="K749" s="26" t="s">
        <v>4896</v>
      </c>
      <c r="N749" s="4" t="s">
        <v>6440</v>
      </c>
      <c r="O749" s="4" t="s">
        <v>4013</v>
      </c>
    </row>
    <row r="750" spans="10:15" x14ac:dyDescent="0.2">
      <c r="J750" s="26" t="s">
        <v>4028</v>
      </c>
      <c r="K750" s="26" t="s">
        <v>4897</v>
      </c>
      <c r="N750" s="4" t="s">
        <v>6249</v>
      </c>
      <c r="O750" s="4" t="s">
        <v>6906</v>
      </c>
    </row>
    <row r="751" spans="10:15" x14ac:dyDescent="0.2">
      <c r="J751" s="26" t="s">
        <v>4028</v>
      </c>
      <c r="K751" s="26" t="s">
        <v>4898</v>
      </c>
      <c r="N751" s="150" t="s">
        <v>6045</v>
      </c>
      <c r="O751" s="4" t="s">
        <v>6885</v>
      </c>
    </row>
    <row r="752" spans="10:15" x14ac:dyDescent="0.2">
      <c r="J752" s="26" t="s">
        <v>4028</v>
      </c>
      <c r="K752" s="26" t="s">
        <v>4899</v>
      </c>
      <c r="N752" s="150" t="s">
        <v>6046</v>
      </c>
      <c r="O752" s="4" t="s">
        <v>6885</v>
      </c>
    </row>
    <row r="753" spans="10:15" x14ac:dyDescent="0.2">
      <c r="J753" s="26" t="s">
        <v>4028</v>
      </c>
      <c r="K753" s="26" t="s">
        <v>4900</v>
      </c>
      <c r="N753" s="150" t="s">
        <v>6047</v>
      </c>
      <c r="O753" s="4" t="s">
        <v>6885</v>
      </c>
    </row>
    <row r="754" spans="10:15" x14ac:dyDescent="0.2">
      <c r="J754" s="26" t="s">
        <v>4028</v>
      </c>
      <c r="K754" s="26" t="s">
        <v>4901</v>
      </c>
      <c r="N754" s="150" t="s">
        <v>6048</v>
      </c>
      <c r="O754" s="4" t="s">
        <v>6885</v>
      </c>
    </row>
    <row r="755" spans="10:15" x14ac:dyDescent="0.2">
      <c r="J755" s="26" t="s">
        <v>4028</v>
      </c>
      <c r="K755" s="26" t="s">
        <v>4902</v>
      </c>
      <c r="N755" s="4" t="s">
        <v>5236</v>
      </c>
      <c r="O755" s="4" t="s">
        <v>6823</v>
      </c>
    </row>
    <row r="756" spans="10:15" x14ac:dyDescent="0.2">
      <c r="J756" s="26" t="s">
        <v>4028</v>
      </c>
      <c r="K756" s="26" t="s">
        <v>4903</v>
      </c>
      <c r="N756" s="4" t="s">
        <v>6137</v>
      </c>
      <c r="O756" s="4" t="s">
        <v>4013</v>
      </c>
    </row>
    <row r="757" spans="10:15" x14ac:dyDescent="0.2">
      <c r="J757" s="26" t="s">
        <v>4028</v>
      </c>
      <c r="K757" s="26" t="s">
        <v>4904</v>
      </c>
      <c r="N757" s="4" t="s">
        <v>4536</v>
      </c>
      <c r="O757" s="4" t="s">
        <v>6756</v>
      </c>
    </row>
    <row r="758" spans="10:15" x14ac:dyDescent="0.2">
      <c r="J758" s="26" t="s">
        <v>4028</v>
      </c>
      <c r="K758" s="26" t="s">
        <v>4905</v>
      </c>
      <c r="N758" s="4" t="s">
        <v>6487</v>
      </c>
      <c r="O758" s="4" t="s">
        <v>6938</v>
      </c>
    </row>
    <row r="759" spans="10:15" x14ac:dyDescent="0.2">
      <c r="J759" s="26" t="s">
        <v>4028</v>
      </c>
      <c r="K759" s="26" t="s">
        <v>4906</v>
      </c>
      <c r="N759" s="150" t="s">
        <v>5706</v>
      </c>
      <c r="O759" s="4" t="s">
        <v>6871</v>
      </c>
    </row>
    <row r="760" spans="10:15" x14ac:dyDescent="0.2">
      <c r="J760" s="26" t="s">
        <v>4028</v>
      </c>
      <c r="K760" s="26" t="s">
        <v>4907</v>
      </c>
      <c r="N760" s="4" t="s">
        <v>6600</v>
      </c>
      <c r="O760" s="4" t="s">
        <v>6938</v>
      </c>
    </row>
    <row r="761" spans="10:15" x14ac:dyDescent="0.2">
      <c r="J761" s="26" t="s">
        <v>4028</v>
      </c>
      <c r="K761" s="26" t="s">
        <v>4908</v>
      </c>
      <c r="N761" s="4" t="s">
        <v>6488</v>
      </c>
      <c r="O761" s="4" t="s">
        <v>6938</v>
      </c>
    </row>
    <row r="762" spans="10:15" x14ac:dyDescent="0.2">
      <c r="J762" s="26" t="s">
        <v>4028</v>
      </c>
      <c r="K762" s="26" t="s">
        <v>4909</v>
      </c>
      <c r="N762" s="4" t="s">
        <v>6205</v>
      </c>
      <c r="O762" s="4" t="s">
        <v>6906</v>
      </c>
    </row>
    <row r="763" spans="10:15" x14ac:dyDescent="0.2">
      <c r="J763" s="26" t="s">
        <v>4028</v>
      </c>
      <c r="K763" s="26" t="s">
        <v>4910</v>
      </c>
      <c r="N763" s="150" t="s">
        <v>6049</v>
      </c>
      <c r="O763" s="4" t="s">
        <v>6886</v>
      </c>
    </row>
    <row r="764" spans="10:15" x14ac:dyDescent="0.2">
      <c r="J764" s="26" t="s">
        <v>4028</v>
      </c>
      <c r="K764" s="26" t="s">
        <v>4911</v>
      </c>
      <c r="N764" s="4" t="s">
        <v>6013</v>
      </c>
      <c r="O764" s="4" t="s">
        <v>4013</v>
      </c>
    </row>
    <row r="765" spans="10:15" x14ac:dyDescent="0.2">
      <c r="J765" s="26" t="s">
        <v>4028</v>
      </c>
      <c r="K765" s="26" t="s">
        <v>4912</v>
      </c>
      <c r="N765" s="4" t="s">
        <v>6423</v>
      </c>
      <c r="O765" s="4" t="s">
        <v>4013</v>
      </c>
    </row>
    <row r="766" spans="10:15" x14ac:dyDescent="0.2">
      <c r="J766" s="26" t="s">
        <v>4028</v>
      </c>
      <c r="K766" s="26" t="s">
        <v>4913</v>
      </c>
      <c r="N766" s="4" t="s">
        <v>6029</v>
      </c>
      <c r="O766" s="4" t="s">
        <v>4013</v>
      </c>
    </row>
    <row r="767" spans="10:15" x14ac:dyDescent="0.2">
      <c r="J767" s="26" t="s">
        <v>4028</v>
      </c>
      <c r="K767" s="26" t="s">
        <v>4914</v>
      </c>
      <c r="N767" s="4" t="s">
        <v>4475</v>
      </c>
      <c r="O767" s="4" t="s">
        <v>6764</v>
      </c>
    </row>
    <row r="768" spans="10:15" x14ac:dyDescent="0.2">
      <c r="J768" s="26" t="s">
        <v>4028</v>
      </c>
      <c r="K768" s="26" t="s">
        <v>4915</v>
      </c>
      <c r="N768" s="4" t="s">
        <v>4475</v>
      </c>
      <c r="O768" s="4" t="s">
        <v>6765</v>
      </c>
    </row>
    <row r="769" spans="10:15" x14ac:dyDescent="0.2">
      <c r="J769" s="26" t="s">
        <v>4028</v>
      </c>
      <c r="K769" s="26" t="s">
        <v>4916</v>
      </c>
      <c r="N769" s="4" t="s">
        <v>4738</v>
      </c>
      <c r="O769" s="4" t="s">
        <v>6782</v>
      </c>
    </row>
    <row r="770" spans="10:15" x14ac:dyDescent="0.2">
      <c r="J770" s="26" t="s">
        <v>4028</v>
      </c>
      <c r="K770" s="26" t="s">
        <v>4917</v>
      </c>
      <c r="N770" s="150" t="s">
        <v>4564</v>
      </c>
      <c r="O770" s="4" t="s">
        <v>6766</v>
      </c>
    </row>
    <row r="771" spans="10:15" x14ac:dyDescent="0.2">
      <c r="J771" s="26" t="s">
        <v>4028</v>
      </c>
      <c r="K771" s="26" t="s">
        <v>4918</v>
      </c>
      <c r="N771" s="150" t="s">
        <v>4564</v>
      </c>
      <c r="O771" s="150" t="s">
        <v>6767</v>
      </c>
    </row>
    <row r="772" spans="10:15" x14ac:dyDescent="0.2">
      <c r="J772" s="26" t="s">
        <v>4028</v>
      </c>
      <c r="K772" s="26" t="s">
        <v>4919</v>
      </c>
      <c r="N772" s="150" t="s">
        <v>4564</v>
      </c>
      <c r="O772" s="150" t="s">
        <v>6768</v>
      </c>
    </row>
    <row r="773" spans="10:15" x14ac:dyDescent="0.2">
      <c r="J773" s="26" t="s">
        <v>4028</v>
      </c>
      <c r="K773" s="26" t="s">
        <v>4920</v>
      </c>
      <c r="N773" s="4" t="s">
        <v>4370</v>
      </c>
      <c r="O773" s="27" t="s">
        <v>4013</v>
      </c>
    </row>
    <row r="774" spans="10:15" x14ac:dyDescent="0.2">
      <c r="J774" s="26" t="s">
        <v>4028</v>
      </c>
      <c r="K774" s="26" t="s">
        <v>4921</v>
      </c>
      <c r="N774" s="4" t="s">
        <v>6489</v>
      </c>
      <c r="O774" s="4" t="s">
        <v>6938</v>
      </c>
    </row>
    <row r="775" spans="10:15" x14ac:dyDescent="0.2">
      <c r="J775" s="26" t="s">
        <v>4028</v>
      </c>
      <c r="K775" s="26" t="s">
        <v>4922</v>
      </c>
      <c r="N775" s="148" t="s">
        <v>5319</v>
      </c>
      <c r="O775" s="4" t="s">
        <v>6826</v>
      </c>
    </row>
    <row r="776" spans="10:15" x14ac:dyDescent="0.2">
      <c r="J776" s="26" t="s">
        <v>4028</v>
      </c>
      <c r="K776" s="26" t="s">
        <v>4923</v>
      </c>
      <c r="N776" s="4" t="s">
        <v>6184</v>
      </c>
      <c r="O776" s="4" t="s">
        <v>6906</v>
      </c>
    </row>
    <row r="777" spans="10:15" x14ac:dyDescent="0.2">
      <c r="J777" s="26" t="s">
        <v>4028</v>
      </c>
      <c r="K777" s="26" t="s">
        <v>4924</v>
      </c>
      <c r="N777" s="148" t="s">
        <v>4414</v>
      </c>
      <c r="O777" s="4" t="s">
        <v>6739</v>
      </c>
    </row>
    <row r="778" spans="10:15" x14ac:dyDescent="0.2">
      <c r="J778" s="26" t="s">
        <v>4028</v>
      </c>
      <c r="K778" s="26" t="s">
        <v>4925</v>
      </c>
      <c r="N778" s="148" t="s">
        <v>4414</v>
      </c>
      <c r="O778" s="4" t="s">
        <v>6740</v>
      </c>
    </row>
    <row r="779" spans="10:15" x14ac:dyDescent="0.2">
      <c r="J779" s="26" t="s">
        <v>4028</v>
      </c>
      <c r="K779" s="26" t="s">
        <v>4926</v>
      </c>
      <c r="N779" s="4" t="s">
        <v>6490</v>
      </c>
      <c r="O779" s="4" t="s">
        <v>6938</v>
      </c>
    </row>
    <row r="780" spans="10:15" x14ac:dyDescent="0.2">
      <c r="J780" s="26" t="s">
        <v>4028</v>
      </c>
      <c r="K780" s="26" t="s">
        <v>4927</v>
      </c>
      <c r="N780" s="4" t="s">
        <v>6253</v>
      </c>
      <c r="O780" s="4" t="s">
        <v>6907</v>
      </c>
    </row>
    <row r="781" spans="10:15" x14ac:dyDescent="0.2">
      <c r="J781" s="26" t="s">
        <v>4028</v>
      </c>
      <c r="K781" s="26" t="s">
        <v>4928</v>
      </c>
      <c r="N781" s="27" t="s">
        <v>4288</v>
      </c>
      <c r="O781" s="27" t="s">
        <v>4013</v>
      </c>
    </row>
    <row r="782" spans="10:15" x14ac:dyDescent="0.2">
      <c r="J782" s="26" t="s">
        <v>4028</v>
      </c>
      <c r="K782" s="26" t="s">
        <v>4929</v>
      </c>
      <c r="N782" s="4" t="s">
        <v>6306</v>
      </c>
      <c r="O782" s="4" t="s">
        <v>6916</v>
      </c>
    </row>
    <row r="783" spans="10:15" x14ac:dyDescent="0.2">
      <c r="J783" s="26" t="s">
        <v>4028</v>
      </c>
      <c r="K783" s="26" t="s">
        <v>4930</v>
      </c>
      <c r="N783" s="4" t="s">
        <v>5289</v>
      </c>
      <c r="O783" s="4" t="s">
        <v>6823</v>
      </c>
    </row>
    <row r="784" spans="10:15" x14ac:dyDescent="0.2">
      <c r="J784" s="26" t="s">
        <v>4028</v>
      </c>
      <c r="K784" s="26" t="s">
        <v>4931</v>
      </c>
      <c r="N784" s="150" t="s">
        <v>5859</v>
      </c>
      <c r="O784" s="4" t="s">
        <v>6879</v>
      </c>
    </row>
    <row r="785" spans="10:15" x14ac:dyDescent="0.2">
      <c r="J785" s="26" t="s">
        <v>4028</v>
      </c>
      <c r="K785" s="26" t="s">
        <v>4932</v>
      </c>
      <c r="N785" s="4" t="s">
        <v>6239</v>
      </c>
      <c r="O785" s="4" t="s">
        <v>6906</v>
      </c>
    </row>
    <row r="786" spans="10:15" x14ac:dyDescent="0.2">
      <c r="J786" s="26" t="s">
        <v>4028</v>
      </c>
      <c r="K786" s="26" t="s">
        <v>4933</v>
      </c>
      <c r="N786" s="4" t="s">
        <v>6243</v>
      </c>
      <c r="O786" s="4" t="s">
        <v>6906</v>
      </c>
    </row>
    <row r="787" spans="10:15" x14ac:dyDescent="0.2">
      <c r="J787" s="26" t="s">
        <v>4028</v>
      </c>
      <c r="K787" s="26" t="s">
        <v>4934</v>
      </c>
      <c r="N787" s="150" t="s">
        <v>5707</v>
      </c>
      <c r="O787" s="4" t="s">
        <v>6865</v>
      </c>
    </row>
    <row r="788" spans="10:15" x14ac:dyDescent="0.2">
      <c r="J788" s="26" t="s">
        <v>4029</v>
      </c>
      <c r="K788" s="26" t="s">
        <v>4935</v>
      </c>
      <c r="N788" s="150" t="s">
        <v>5523</v>
      </c>
      <c r="O788" s="4" t="s">
        <v>6841</v>
      </c>
    </row>
    <row r="789" spans="10:15" x14ac:dyDescent="0.2">
      <c r="J789" s="26" t="s">
        <v>4029</v>
      </c>
      <c r="K789" s="26" t="s">
        <v>4936</v>
      </c>
      <c r="N789" s="27" t="s">
        <v>6307</v>
      </c>
      <c r="O789" s="4" t="s">
        <v>6910</v>
      </c>
    </row>
    <row r="790" spans="10:15" x14ac:dyDescent="0.2">
      <c r="J790" s="26" t="s">
        <v>4029</v>
      </c>
      <c r="K790" s="26" t="s">
        <v>4937</v>
      </c>
      <c r="N790" s="150" t="s">
        <v>6083</v>
      </c>
      <c r="O790" s="4" t="s">
        <v>6885</v>
      </c>
    </row>
    <row r="791" spans="10:15" x14ac:dyDescent="0.2">
      <c r="J791" s="26" t="s">
        <v>4029</v>
      </c>
      <c r="K791" s="26" t="s">
        <v>4938</v>
      </c>
      <c r="N791" s="150" t="s">
        <v>6084</v>
      </c>
      <c r="O791" s="4" t="s">
        <v>6885</v>
      </c>
    </row>
    <row r="792" spans="10:15" x14ac:dyDescent="0.2">
      <c r="J792" s="26" t="s">
        <v>4029</v>
      </c>
      <c r="K792" s="26" t="s">
        <v>4939</v>
      </c>
      <c r="N792" s="150" t="s">
        <v>6085</v>
      </c>
      <c r="O792" s="4" t="s">
        <v>6885</v>
      </c>
    </row>
    <row r="793" spans="10:15" x14ac:dyDescent="0.2">
      <c r="J793" s="26" t="s">
        <v>4029</v>
      </c>
      <c r="K793" s="26" t="s">
        <v>4940</v>
      </c>
      <c r="N793" s="4" t="s">
        <v>6443</v>
      </c>
      <c r="O793" s="4" t="s">
        <v>4013</v>
      </c>
    </row>
    <row r="794" spans="10:15" x14ac:dyDescent="0.2">
      <c r="J794" s="26" t="s">
        <v>4029</v>
      </c>
      <c r="K794" s="26" t="s">
        <v>4941</v>
      </c>
      <c r="N794" s="4" t="s">
        <v>5126</v>
      </c>
      <c r="O794" s="4" t="s">
        <v>6800</v>
      </c>
    </row>
    <row r="795" spans="10:15" x14ac:dyDescent="0.2">
      <c r="J795" s="26" t="s">
        <v>4029</v>
      </c>
      <c r="K795" s="26" t="s">
        <v>4942</v>
      </c>
      <c r="N795" s="4" t="s">
        <v>4636</v>
      </c>
      <c r="O795" s="4" t="s">
        <v>6766</v>
      </c>
    </row>
    <row r="796" spans="10:15" x14ac:dyDescent="0.2">
      <c r="J796" s="26" t="s">
        <v>4029</v>
      </c>
      <c r="K796" s="26" t="s">
        <v>4943</v>
      </c>
      <c r="N796" s="4" t="s">
        <v>4637</v>
      </c>
      <c r="O796" s="4" t="s">
        <v>6766</v>
      </c>
    </row>
    <row r="797" spans="10:15" x14ac:dyDescent="0.2">
      <c r="J797" s="26" t="s">
        <v>4029</v>
      </c>
      <c r="K797" s="26" t="s">
        <v>4944</v>
      </c>
      <c r="N797" s="4" t="s">
        <v>6601</v>
      </c>
      <c r="O797" s="4" t="s">
        <v>6938</v>
      </c>
    </row>
    <row r="798" spans="10:15" x14ac:dyDescent="0.2">
      <c r="J798" s="26" t="s">
        <v>4029</v>
      </c>
      <c r="K798" s="26" t="s">
        <v>4945</v>
      </c>
      <c r="N798" s="4" t="s">
        <v>5252</v>
      </c>
      <c r="O798" s="4" t="s">
        <v>6823</v>
      </c>
    </row>
    <row r="799" spans="10:15" x14ac:dyDescent="0.2">
      <c r="J799" s="26" t="s">
        <v>4029</v>
      </c>
      <c r="K799" s="26" t="s">
        <v>4946</v>
      </c>
      <c r="N799" s="4" t="s">
        <v>5224</v>
      </c>
      <c r="O799" s="4" t="s">
        <v>6823</v>
      </c>
    </row>
    <row r="800" spans="10:15" x14ac:dyDescent="0.2">
      <c r="J800" s="26" t="s">
        <v>4029</v>
      </c>
      <c r="K800" s="26" t="s">
        <v>4947</v>
      </c>
      <c r="N800" s="150" t="s">
        <v>5708</v>
      </c>
      <c r="O800" s="4" t="s">
        <v>6871</v>
      </c>
    </row>
    <row r="801" spans="10:15" x14ac:dyDescent="0.2">
      <c r="J801" s="26" t="s">
        <v>4029</v>
      </c>
      <c r="K801" s="26" t="s">
        <v>4948</v>
      </c>
      <c r="N801" s="150" t="s">
        <v>5399</v>
      </c>
      <c r="O801" s="4" t="s">
        <v>6827</v>
      </c>
    </row>
    <row r="802" spans="10:15" x14ac:dyDescent="0.2">
      <c r="J802" s="26" t="s">
        <v>4029</v>
      </c>
      <c r="K802" s="26" t="s">
        <v>4949</v>
      </c>
      <c r="N802" s="150" t="s">
        <v>5709</v>
      </c>
      <c r="O802" s="4" t="s">
        <v>6865</v>
      </c>
    </row>
    <row r="803" spans="10:15" x14ac:dyDescent="0.2">
      <c r="J803" s="26" t="s">
        <v>4029</v>
      </c>
      <c r="K803" s="26" t="s">
        <v>4950</v>
      </c>
      <c r="N803" s="150" t="s">
        <v>5710</v>
      </c>
      <c r="O803" s="4" t="s">
        <v>6868</v>
      </c>
    </row>
    <row r="804" spans="10:15" x14ac:dyDescent="0.2">
      <c r="J804" s="26" t="s">
        <v>4029</v>
      </c>
      <c r="K804" s="26" t="s">
        <v>4951</v>
      </c>
      <c r="N804" s="4" t="s">
        <v>6613</v>
      </c>
      <c r="O804" s="4" t="s">
        <v>6938</v>
      </c>
    </row>
    <row r="805" spans="10:15" x14ac:dyDescent="0.2">
      <c r="J805" s="26" t="s">
        <v>4029</v>
      </c>
      <c r="K805" s="26" t="s">
        <v>4951</v>
      </c>
      <c r="N805" s="150" t="s">
        <v>5524</v>
      </c>
      <c r="O805" s="4" t="s">
        <v>6840</v>
      </c>
    </row>
    <row r="806" spans="10:15" x14ac:dyDescent="0.2">
      <c r="J806" s="26" t="s">
        <v>4029</v>
      </c>
      <c r="K806" s="26" t="s">
        <v>4952</v>
      </c>
      <c r="N806" s="4" t="s">
        <v>6406</v>
      </c>
      <c r="O806" s="4" t="s">
        <v>4013</v>
      </c>
    </row>
    <row r="807" spans="10:15" x14ac:dyDescent="0.2">
      <c r="J807" s="26" t="s">
        <v>4029</v>
      </c>
      <c r="K807" s="26" t="s">
        <v>4953</v>
      </c>
      <c r="N807" s="150" t="s">
        <v>5525</v>
      </c>
      <c r="O807" s="4" t="s">
        <v>6831</v>
      </c>
    </row>
    <row r="808" spans="10:15" x14ac:dyDescent="0.2">
      <c r="J808" s="26" t="s">
        <v>4029</v>
      </c>
      <c r="K808" s="26" t="s">
        <v>4954</v>
      </c>
      <c r="N808" s="4" t="s">
        <v>5127</v>
      </c>
      <c r="O808" s="4" t="s">
        <v>6766</v>
      </c>
    </row>
    <row r="809" spans="10:15" x14ac:dyDescent="0.2">
      <c r="J809" s="26" t="s">
        <v>4029</v>
      </c>
      <c r="K809" s="26" t="s">
        <v>4955</v>
      </c>
      <c r="N809" s="150" t="s">
        <v>6086</v>
      </c>
      <c r="O809" s="4" t="s">
        <v>6886</v>
      </c>
    </row>
    <row r="810" spans="10:15" x14ac:dyDescent="0.2">
      <c r="J810" s="26" t="s">
        <v>4029</v>
      </c>
      <c r="K810" s="26" t="s">
        <v>4956</v>
      </c>
      <c r="N810" s="150" t="s">
        <v>5711</v>
      </c>
      <c r="O810" s="4" t="s">
        <v>6865</v>
      </c>
    </row>
    <row r="811" spans="10:15" x14ac:dyDescent="0.2">
      <c r="J811" s="26" t="s">
        <v>4029</v>
      </c>
      <c r="K811" s="26" t="s">
        <v>4957</v>
      </c>
      <c r="N811" s="148" t="s">
        <v>5301</v>
      </c>
      <c r="O811" s="4" t="s">
        <v>6826</v>
      </c>
    </row>
    <row r="812" spans="10:15" x14ac:dyDescent="0.2">
      <c r="J812" s="26" t="s">
        <v>4029</v>
      </c>
      <c r="K812" s="26" t="s">
        <v>4958</v>
      </c>
      <c r="N812" s="4" t="s">
        <v>5191</v>
      </c>
      <c r="O812" s="4" t="s">
        <v>6823</v>
      </c>
    </row>
    <row r="813" spans="10:15" x14ac:dyDescent="0.2">
      <c r="J813" s="26" t="s">
        <v>4029</v>
      </c>
      <c r="K813" s="26" t="s">
        <v>4959</v>
      </c>
      <c r="N813" s="4" t="s">
        <v>5297</v>
      </c>
      <c r="O813" s="4" t="s">
        <v>6823</v>
      </c>
    </row>
    <row r="814" spans="10:15" x14ac:dyDescent="0.2">
      <c r="J814" s="26" t="s">
        <v>4029</v>
      </c>
      <c r="K814" s="26" t="s">
        <v>4960</v>
      </c>
      <c r="N814" s="27" t="s">
        <v>6308</v>
      </c>
      <c r="O814" s="4" t="s">
        <v>6916</v>
      </c>
    </row>
    <row r="815" spans="10:15" x14ac:dyDescent="0.2">
      <c r="J815" s="26" t="s">
        <v>4029</v>
      </c>
      <c r="K815" s="26" t="s">
        <v>4961</v>
      </c>
      <c r="N815" s="4" t="s">
        <v>6491</v>
      </c>
      <c r="O815" s="4" t="s">
        <v>6938</v>
      </c>
    </row>
    <row r="816" spans="10:15" x14ac:dyDescent="0.2">
      <c r="J816" s="26" t="s">
        <v>4029</v>
      </c>
      <c r="K816" s="26" t="s">
        <v>4962</v>
      </c>
      <c r="N816" s="4" t="s">
        <v>6022</v>
      </c>
      <c r="O816" s="4" t="s">
        <v>4013</v>
      </c>
    </row>
    <row r="817" spans="10:15" x14ac:dyDescent="0.2">
      <c r="J817" s="26" t="s">
        <v>4029</v>
      </c>
      <c r="K817" s="26" t="s">
        <v>4963</v>
      </c>
      <c r="N817" s="150" t="s">
        <v>5712</v>
      </c>
      <c r="O817" s="4" t="s">
        <v>6871</v>
      </c>
    </row>
    <row r="818" spans="10:15" x14ac:dyDescent="0.2">
      <c r="J818" s="26" t="s">
        <v>4029</v>
      </c>
      <c r="K818" s="26" t="s">
        <v>4964</v>
      </c>
      <c r="N818" s="150" t="s">
        <v>5526</v>
      </c>
      <c r="O818" s="4" t="s">
        <v>6840</v>
      </c>
    </row>
    <row r="819" spans="10:15" x14ac:dyDescent="0.2">
      <c r="J819" s="26" t="s">
        <v>4029</v>
      </c>
      <c r="K819" s="26" t="s">
        <v>4965</v>
      </c>
      <c r="N819" s="150" t="s">
        <v>5713</v>
      </c>
      <c r="O819" s="4" t="s">
        <v>6863</v>
      </c>
    </row>
    <row r="820" spans="10:15" x14ac:dyDescent="0.2">
      <c r="J820" s="26" t="s">
        <v>4029</v>
      </c>
      <c r="K820" s="26" t="s">
        <v>4966</v>
      </c>
      <c r="N820" s="27" t="s">
        <v>4280</v>
      </c>
      <c r="O820" s="27" t="s">
        <v>4013</v>
      </c>
    </row>
    <row r="821" spans="10:15" x14ac:dyDescent="0.2">
      <c r="J821" s="26" t="s">
        <v>4029</v>
      </c>
      <c r="K821" s="26" t="s">
        <v>4967</v>
      </c>
      <c r="N821" s="4" t="s">
        <v>4279</v>
      </c>
      <c r="O821" s="27" t="s">
        <v>4013</v>
      </c>
    </row>
    <row r="822" spans="10:15" x14ac:dyDescent="0.2">
      <c r="J822" s="26" t="s">
        <v>4029</v>
      </c>
      <c r="K822" s="26" t="s">
        <v>4968</v>
      </c>
      <c r="N822" s="150" t="s">
        <v>5400</v>
      </c>
      <c r="O822" s="4" t="s">
        <v>6828</v>
      </c>
    </row>
    <row r="823" spans="10:15" x14ac:dyDescent="0.2">
      <c r="J823" s="26" t="s">
        <v>4029</v>
      </c>
      <c r="K823" s="26" t="s">
        <v>4969</v>
      </c>
      <c r="N823" s="150" t="s">
        <v>5714</v>
      </c>
      <c r="O823" s="4" t="s">
        <v>6865</v>
      </c>
    </row>
    <row r="824" spans="10:15" x14ac:dyDescent="0.2">
      <c r="J824" s="26" t="s">
        <v>4029</v>
      </c>
      <c r="K824" s="26" t="s">
        <v>4970</v>
      </c>
      <c r="N824" s="4" t="s">
        <v>4862</v>
      </c>
      <c r="O824" s="4" t="s">
        <v>6766</v>
      </c>
    </row>
    <row r="825" spans="10:15" x14ac:dyDescent="0.2">
      <c r="J825" s="26" t="s">
        <v>4029</v>
      </c>
      <c r="K825" s="26" t="s">
        <v>4971</v>
      </c>
      <c r="N825" s="148" t="s">
        <v>4281</v>
      </c>
      <c r="O825" s="27" t="s">
        <v>4013</v>
      </c>
    </row>
    <row r="826" spans="10:15" x14ac:dyDescent="0.2">
      <c r="J826" s="26" t="s">
        <v>4029</v>
      </c>
      <c r="K826" s="26" t="s">
        <v>4972</v>
      </c>
      <c r="N826" s="4" t="s">
        <v>6569</v>
      </c>
      <c r="O826" s="4" t="s">
        <v>6938</v>
      </c>
    </row>
    <row r="827" spans="10:15" x14ac:dyDescent="0.2">
      <c r="J827" s="26" t="s">
        <v>4029</v>
      </c>
      <c r="K827" s="26" t="s">
        <v>4973</v>
      </c>
      <c r="N827" s="150" t="s">
        <v>5715</v>
      </c>
      <c r="O827" s="4" t="s">
        <v>6876</v>
      </c>
    </row>
    <row r="828" spans="10:15" x14ac:dyDescent="0.2">
      <c r="J828" s="26" t="s">
        <v>4029</v>
      </c>
      <c r="K828" s="26" t="s">
        <v>4974</v>
      </c>
      <c r="N828" s="4" t="s">
        <v>6492</v>
      </c>
      <c r="O828" s="4" t="s">
        <v>6938</v>
      </c>
    </row>
    <row r="829" spans="10:15" x14ac:dyDescent="0.2">
      <c r="J829" s="26" t="s">
        <v>4029</v>
      </c>
      <c r="K829" s="26" t="s">
        <v>4975</v>
      </c>
      <c r="N829" s="4" t="s">
        <v>4962</v>
      </c>
      <c r="O829" s="4" t="s">
        <v>6756</v>
      </c>
    </row>
    <row r="830" spans="10:15" x14ac:dyDescent="0.2">
      <c r="J830" s="26" t="s">
        <v>4029</v>
      </c>
      <c r="K830" s="26" t="s">
        <v>4976</v>
      </c>
      <c r="N830" s="4" t="s">
        <v>6309</v>
      </c>
      <c r="O830" s="4" t="s">
        <v>6915</v>
      </c>
    </row>
    <row r="831" spans="10:15" x14ac:dyDescent="0.2">
      <c r="J831" s="26" t="s">
        <v>4029</v>
      </c>
      <c r="K831" s="26" t="s">
        <v>4977</v>
      </c>
      <c r="N831" s="4" t="s">
        <v>6582</v>
      </c>
      <c r="O831" s="4" t="s">
        <v>6938</v>
      </c>
    </row>
    <row r="832" spans="10:15" x14ac:dyDescent="0.2">
      <c r="J832" s="26" t="s">
        <v>4029</v>
      </c>
      <c r="K832" s="26" t="s">
        <v>4978</v>
      </c>
      <c r="N832" s="4" t="s">
        <v>4863</v>
      </c>
      <c r="O832" s="4" t="s">
        <v>6766</v>
      </c>
    </row>
    <row r="833" spans="10:15" x14ac:dyDescent="0.2">
      <c r="J833" s="26" t="s">
        <v>4029</v>
      </c>
      <c r="K833" s="26" t="s">
        <v>4979</v>
      </c>
      <c r="N833" s="4" t="s">
        <v>4739</v>
      </c>
      <c r="O833" s="4" t="s">
        <v>6787</v>
      </c>
    </row>
    <row r="834" spans="10:15" x14ac:dyDescent="0.2">
      <c r="J834" s="26" t="s">
        <v>4029</v>
      </c>
      <c r="K834" s="26" t="s">
        <v>4980</v>
      </c>
      <c r="N834" s="4" t="s">
        <v>4740</v>
      </c>
      <c r="O834" s="4" t="s">
        <v>6792</v>
      </c>
    </row>
    <row r="835" spans="10:15" x14ac:dyDescent="0.2">
      <c r="J835" s="26" t="s">
        <v>4029</v>
      </c>
      <c r="K835" s="26" t="s">
        <v>4981</v>
      </c>
      <c r="N835" s="4" t="s">
        <v>6393</v>
      </c>
      <c r="O835" s="4" t="s">
        <v>6756</v>
      </c>
    </row>
    <row r="836" spans="10:15" x14ac:dyDescent="0.2">
      <c r="J836" s="26" t="s">
        <v>4029</v>
      </c>
      <c r="K836" s="26" t="s">
        <v>4982</v>
      </c>
      <c r="N836" s="4" t="s">
        <v>3940</v>
      </c>
      <c r="O836" s="4" t="s">
        <v>6757</v>
      </c>
    </row>
    <row r="837" spans="10:15" x14ac:dyDescent="0.2">
      <c r="J837" s="26" t="s">
        <v>4029</v>
      </c>
      <c r="K837" s="26" t="s">
        <v>4983</v>
      </c>
      <c r="N837" s="4" t="s">
        <v>4672</v>
      </c>
      <c r="O837" s="4" t="s">
        <v>6778</v>
      </c>
    </row>
    <row r="838" spans="10:15" x14ac:dyDescent="0.2">
      <c r="J838" s="26" t="s">
        <v>4029</v>
      </c>
      <c r="K838" s="26" t="s">
        <v>4984</v>
      </c>
      <c r="N838" s="4" t="s">
        <v>6449</v>
      </c>
      <c r="O838" s="4" t="s">
        <v>4013</v>
      </c>
    </row>
    <row r="839" spans="10:15" x14ac:dyDescent="0.2">
      <c r="J839" s="26" t="s">
        <v>4029</v>
      </c>
      <c r="K839" s="26" t="s">
        <v>4985</v>
      </c>
      <c r="N839" s="4" t="s">
        <v>5246</v>
      </c>
      <c r="O839" s="4" t="s">
        <v>6823</v>
      </c>
    </row>
    <row r="840" spans="10:15" x14ac:dyDescent="0.2">
      <c r="J840" s="26" t="s">
        <v>4029</v>
      </c>
      <c r="K840" s="26" t="s">
        <v>4986</v>
      </c>
      <c r="N840" s="150" t="s">
        <v>5716</v>
      </c>
      <c r="O840" s="4" t="s">
        <v>6873</v>
      </c>
    </row>
    <row r="841" spans="10:15" x14ac:dyDescent="0.2">
      <c r="J841" s="26" t="s">
        <v>4029</v>
      </c>
      <c r="K841" s="26" t="s">
        <v>4987</v>
      </c>
      <c r="N841" s="150" t="s">
        <v>5527</v>
      </c>
      <c r="O841" s="4" t="s">
        <v>6841</v>
      </c>
    </row>
    <row r="842" spans="10:15" x14ac:dyDescent="0.2">
      <c r="J842" s="26" t="s">
        <v>4029</v>
      </c>
      <c r="K842" s="26" t="s">
        <v>4988</v>
      </c>
      <c r="N842" s="150" t="s">
        <v>6254</v>
      </c>
      <c r="O842" s="4" t="s">
        <v>6908</v>
      </c>
    </row>
    <row r="843" spans="10:15" x14ac:dyDescent="0.2">
      <c r="J843" s="26" t="s">
        <v>4029</v>
      </c>
      <c r="K843" s="26" t="s">
        <v>4989</v>
      </c>
      <c r="N843" s="150" t="s">
        <v>5528</v>
      </c>
      <c r="O843" s="4" t="s">
        <v>6841</v>
      </c>
    </row>
    <row r="844" spans="10:15" x14ac:dyDescent="0.2">
      <c r="J844" s="26" t="s">
        <v>4029</v>
      </c>
      <c r="K844" s="26" t="s">
        <v>4990</v>
      </c>
      <c r="N844" s="150" t="s">
        <v>5529</v>
      </c>
      <c r="O844" s="4" t="s">
        <v>6854</v>
      </c>
    </row>
    <row r="845" spans="10:15" x14ac:dyDescent="0.2">
      <c r="J845" s="26" t="s">
        <v>4029</v>
      </c>
      <c r="K845" s="26" t="s">
        <v>4991</v>
      </c>
      <c r="N845" s="4" t="s">
        <v>4405</v>
      </c>
      <c r="O845" s="27" t="s">
        <v>4013</v>
      </c>
    </row>
    <row r="846" spans="10:15" x14ac:dyDescent="0.2">
      <c r="J846" s="26" t="s">
        <v>4029</v>
      </c>
      <c r="K846" s="26" t="s">
        <v>4992</v>
      </c>
      <c r="N846" s="4" t="s">
        <v>6206</v>
      </c>
      <c r="O846" s="4" t="s">
        <v>6906</v>
      </c>
    </row>
    <row r="847" spans="10:15" x14ac:dyDescent="0.2">
      <c r="J847" s="26" t="s">
        <v>4029</v>
      </c>
      <c r="K847" s="26" t="s">
        <v>4993</v>
      </c>
      <c r="N847" s="150" t="s">
        <v>5530</v>
      </c>
      <c r="O847" s="4" t="s">
        <v>6831</v>
      </c>
    </row>
    <row r="848" spans="10:15" x14ac:dyDescent="0.2">
      <c r="J848" s="26" t="s">
        <v>4029</v>
      </c>
      <c r="K848" s="26" t="s">
        <v>4994</v>
      </c>
      <c r="N848" s="4" t="s">
        <v>4458</v>
      </c>
      <c r="O848" s="4" t="s">
        <v>6764</v>
      </c>
    </row>
    <row r="849" spans="10:15" x14ac:dyDescent="0.2">
      <c r="J849" s="26" t="s">
        <v>4029</v>
      </c>
      <c r="K849" s="26" t="s">
        <v>4995</v>
      </c>
      <c r="N849" s="4" t="s">
        <v>6614</v>
      </c>
      <c r="O849" s="4" t="s">
        <v>6938</v>
      </c>
    </row>
    <row r="850" spans="10:15" x14ac:dyDescent="0.2">
      <c r="J850" s="26" t="s">
        <v>4029</v>
      </c>
      <c r="K850" s="26" t="s">
        <v>4996</v>
      </c>
      <c r="N850" s="150" t="s">
        <v>5401</v>
      </c>
      <c r="O850" s="4" t="s">
        <v>6828</v>
      </c>
    </row>
    <row r="851" spans="10:15" x14ac:dyDescent="0.2">
      <c r="J851" s="26" t="s">
        <v>4029</v>
      </c>
      <c r="K851" s="26" t="s">
        <v>4997</v>
      </c>
      <c r="N851" s="150" t="s">
        <v>5402</v>
      </c>
      <c r="O851" s="4" t="s">
        <v>6828</v>
      </c>
    </row>
    <row r="852" spans="10:15" x14ac:dyDescent="0.2">
      <c r="J852" s="26" t="s">
        <v>4029</v>
      </c>
      <c r="K852" s="45" t="s">
        <v>4998</v>
      </c>
      <c r="N852" s="150" t="s">
        <v>5531</v>
      </c>
      <c r="O852" s="4" t="s">
        <v>6845</v>
      </c>
    </row>
    <row r="853" spans="10:15" x14ac:dyDescent="0.2">
      <c r="J853" s="26" t="s">
        <v>4029</v>
      </c>
      <c r="K853" s="45" t="s">
        <v>4999</v>
      </c>
      <c r="N853" s="150" t="s">
        <v>5532</v>
      </c>
      <c r="O853" s="4" t="s">
        <v>6845</v>
      </c>
    </row>
    <row r="854" spans="10:15" x14ac:dyDescent="0.2">
      <c r="J854" s="26" t="s">
        <v>4029</v>
      </c>
      <c r="K854" s="45" t="s">
        <v>5000</v>
      </c>
      <c r="N854" s="150" t="s">
        <v>5533</v>
      </c>
      <c r="O854" s="4" t="s">
        <v>6845</v>
      </c>
    </row>
    <row r="855" spans="10:15" x14ac:dyDescent="0.2">
      <c r="J855" s="26" t="s">
        <v>4029</v>
      </c>
      <c r="K855" s="45" t="s">
        <v>5001</v>
      </c>
      <c r="N855" s="150" t="s">
        <v>5534</v>
      </c>
      <c r="O855" s="4" t="s">
        <v>6845</v>
      </c>
    </row>
    <row r="856" spans="10:15" x14ac:dyDescent="0.2">
      <c r="J856" s="26" t="s">
        <v>4029</v>
      </c>
      <c r="K856" s="45" t="s">
        <v>5002</v>
      </c>
      <c r="N856" s="150" t="s">
        <v>5535</v>
      </c>
      <c r="O856" s="4" t="s">
        <v>6845</v>
      </c>
    </row>
    <row r="857" spans="10:15" x14ac:dyDescent="0.2">
      <c r="J857" s="26" t="s">
        <v>4029</v>
      </c>
      <c r="K857" s="45" t="s">
        <v>5003</v>
      </c>
      <c r="N857" s="4" t="s">
        <v>4638</v>
      </c>
      <c r="O857" s="4" t="s">
        <v>6766</v>
      </c>
    </row>
    <row r="858" spans="10:15" x14ac:dyDescent="0.2">
      <c r="J858" s="26" t="s">
        <v>4029</v>
      </c>
      <c r="K858" s="26" t="s">
        <v>5004</v>
      </c>
      <c r="N858" s="4" t="s">
        <v>5128</v>
      </c>
      <c r="O858" s="4" t="s">
        <v>6766</v>
      </c>
    </row>
    <row r="859" spans="10:15" x14ac:dyDescent="0.2">
      <c r="J859" s="26" t="s">
        <v>4029</v>
      </c>
      <c r="K859" s="26" t="s">
        <v>5005</v>
      </c>
      <c r="N859" s="150" t="s">
        <v>5536</v>
      </c>
      <c r="O859" s="4" t="s">
        <v>6848</v>
      </c>
    </row>
    <row r="860" spans="10:15" x14ac:dyDescent="0.2">
      <c r="J860" s="26" t="s">
        <v>4030</v>
      </c>
      <c r="K860" s="26" t="s">
        <v>5006</v>
      </c>
      <c r="N860" s="4" t="s">
        <v>5192</v>
      </c>
      <c r="O860" s="4" t="s">
        <v>6823</v>
      </c>
    </row>
    <row r="861" spans="10:15" x14ac:dyDescent="0.2">
      <c r="J861" s="26" t="s">
        <v>4030</v>
      </c>
      <c r="K861" s="26" t="s">
        <v>5007</v>
      </c>
      <c r="N861" s="150" t="s">
        <v>5403</v>
      </c>
      <c r="O861" s="4" t="s">
        <v>6828</v>
      </c>
    </row>
    <row r="862" spans="10:15" x14ac:dyDescent="0.2">
      <c r="J862" s="26" t="s">
        <v>4030</v>
      </c>
      <c r="K862" s="26" t="s">
        <v>5008</v>
      </c>
      <c r="N862" s="4" t="s">
        <v>5129</v>
      </c>
      <c r="O862" s="4" t="s">
        <v>6766</v>
      </c>
    </row>
    <row r="863" spans="10:15" x14ac:dyDescent="0.2">
      <c r="J863" s="26" t="s">
        <v>4030</v>
      </c>
      <c r="K863" s="26" t="s">
        <v>5009</v>
      </c>
      <c r="N863" s="4" t="s">
        <v>5130</v>
      </c>
      <c r="O863" s="4" t="s">
        <v>6766</v>
      </c>
    </row>
    <row r="864" spans="10:15" x14ac:dyDescent="0.2">
      <c r="J864" s="26" t="s">
        <v>4030</v>
      </c>
      <c r="K864" s="26" t="s">
        <v>5010</v>
      </c>
      <c r="N864" s="4" t="s">
        <v>4543</v>
      </c>
      <c r="O864" s="4" t="s">
        <v>6756</v>
      </c>
    </row>
    <row r="865" spans="10:15" x14ac:dyDescent="0.2">
      <c r="J865" s="26" t="s">
        <v>4030</v>
      </c>
      <c r="K865" s="26" t="s">
        <v>5011</v>
      </c>
      <c r="N865" s="150" t="s">
        <v>5717</v>
      </c>
      <c r="O865" s="4" t="s">
        <v>6866</v>
      </c>
    </row>
    <row r="866" spans="10:15" x14ac:dyDescent="0.2">
      <c r="J866" s="26" t="s">
        <v>4030</v>
      </c>
      <c r="K866" s="26" t="s">
        <v>5012</v>
      </c>
      <c r="N866" s="150" t="s">
        <v>5718</v>
      </c>
      <c r="O866" s="4" t="s">
        <v>6863</v>
      </c>
    </row>
    <row r="867" spans="10:15" x14ac:dyDescent="0.2">
      <c r="J867" s="26" t="s">
        <v>4030</v>
      </c>
      <c r="K867" s="26" t="s">
        <v>5013</v>
      </c>
      <c r="N867" s="4" t="s">
        <v>6310</v>
      </c>
      <c r="O867" s="4" t="s">
        <v>6916</v>
      </c>
    </row>
    <row r="868" spans="10:15" x14ac:dyDescent="0.2">
      <c r="J868" s="26" t="s">
        <v>4030</v>
      </c>
      <c r="K868" s="26" t="s">
        <v>5014</v>
      </c>
      <c r="N868" s="150" t="s">
        <v>5911</v>
      </c>
      <c r="O868" s="4" t="s">
        <v>6883</v>
      </c>
    </row>
    <row r="869" spans="10:15" x14ac:dyDescent="0.2">
      <c r="J869" s="26" t="s">
        <v>4030</v>
      </c>
      <c r="K869" s="26" t="s">
        <v>5015</v>
      </c>
      <c r="N869" s="150" t="s">
        <v>5912</v>
      </c>
      <c r="O869" s="4" t="s">
        <v>6883</v>
      </c>
    </row>
    <row r="870" spans="10:15" x14ac:dyDescent="0.2">
      <c r="J870" s="26" t="s">
        <v>4030</v>
      </c>
      <c r="K870" s="26" t="s">
        <v>5016</v>
      </c>
      <c r="N870" s="150" t="s">
        <v>5537</v>
      </c>
      <c r="O870" s="4" t="s">
        <v>6844</v>
      </c>
    </row>
    <row r="871" spans="10:15" x14ac:dyDescent="0.2">
      <c r="J871" s="26" t="s">
        <v>4030</v>
      </c>
      <c r="K871" s="26" t="s">
        <v>5017</v>
      </c>
      <c r="N871" s="150" t="s">
        <v>5538</v>
      </c>
      <c r="O871" s="4" t="s">
        <v>6844</v>
      </c>
    </row>
    <row r="872" spans="10:15" x14ac:dyDescent="0.2">
      <c r="J872" s="26" t="s">
        <v>4030</v>
      </c>
      <c r="K872" s="26" t="s">
        <v>5018</v>
      </c>
      <c r="N872" s="150" t="s">
        <v>5538</v>
      </c>
      <c r="O872" s="4" t="s">
        <v>6883</v>
      </c>
    </row>
    <row r="873" spans="10:15" x14ac:dyDescent="0.2">
      <c r="J873" s="26" t="s">
        <v>4030</v>
      </c>
      <c r="K873" s="26" t="s">
        <v>5019</v>
      </c>
      <c r="N873" s="150" t="s">
        <v>5539</v>
      </c>
      <c r="O873" s="4" t="s">
        <v>6844</v>
      </c>
    </row>
    <row r="874" spans="10:15" x14ac:dyDescent="0.2">
      <c r="J874" s="26" t="s">
        <v>4030</v>
      </c>
      <c r="K874" s="26" t="s">
        <v>5020</v>
      </c>
      <c r="N874" s="4" t="s">
        <v>4467</v>
      </c>
      <c r="O874" s="4" t="s">
        <v>6764</v>
      </c>
    </row>
    <row r="875" spans="10:15" x14ac:dyDescent="0.2">
      <c r="J875" s="26" t="s">
        <v>4030</v>
      </c>
      <c r="K875" s="26" t="s">
        <v>5021</v>
      </c>
      <c r="N875" s="150" t="s">
        <v>5404</v>
      </c>
      <c r="O875" s="4" t="s">
        <v>6827</v>
      </c>
    </row>
    <row r="876" spans="10:15" x14ac:dyDescent="0.2">
      <c r="J876" s="26" t="s">
        <v>4030</v>
      </c>
      <c r="K876" s="26" t="s">
        <v>5022</v>
      </c>
      <c r="N876" s="150" t="s">
        <v>5405</v>
      </c>
      <c r="O876" s="4" t="s">
        <v>6827</v>
      </c>
    </row>
    <row r="877" spans="10:15" x14ac:dyDescent="0.2">
      <c r="J877" s="26" t="s">
        <v>4030</v>
      </c>
      <c r="K877" s="26" t="s">
        <v>5023</v>
      </c>
      <c r="N877" s="4" t="s">
        <v>4386</v>
      </c>
      <c r="O877" s="27" t="s">
        <v>4013</v>
      </c>
    </row>
    <row r="878" spans="10:15" x14ac:dyDescent="0.2">
      <c r="J878" s="26" t="s">
        <v>4030</v>
      </c>
      <c r="K878" s="26" t="s">
        <v>5024</v>
      </c>
      <c r="N878" s="150" t="s">
        <v>5540</v>
      </c>
      <c r="O878" s="4" t="s">
        <v>6831</v>
      </c>
    </row>
    <row r="879" spans="10:15" x14ac:dyDescent="0.2">
      <c r="J879" s="26" t="s">
        <v>4030</v>
      </c>
      <c r="K879" s="26" t="s">
        <v>5025</v>
      </c>
      <c r="N879" s="27" t="s">
        <v>4289</v>
      </c>
      <c r="O879" s="27" t="s">
        <v>4013</v>
      </c>
    </row>
    <row r="880" spans="10:15" x14ac:dyDescent="0.2">
      <c r="J880" s="26" t="s">
        <v>4030</v>
      </c>
      <c r="K880" s="26" t="s">
        <v>5026</v>
      </c>
      <c r="N880" s="27" t="s">
        <v>4314</v>
      </c>
      <c r="O880" s="27" t="s">
        <v>4013</v>
      </c>
    </row>
    <row r="881" spans="10:15" x14ac:dyDescent="0.2">
      <c r="J881" s="26" t="s">
        <v>4030</v>
      </c>
      <c r="K881" s="26" t="s">
        <v>5027</v>
      </c>
      <c r="N881" s="27" t="s">
        <v>4314</v>
      </c>
      <c r="O881" s="27" t="s">
        <v>4013</v>
      </c>
    </row>
    <row r="882" spans="10:15" x14ac:dyDescent="0.2">
      <c r="J882" s="26" t="s">
        <v>4030</v>
      </c>
      <c r="K882" s="26" t="s">
        <v>5028</v>
      </c>
      <c r="N882" s="27" t="s">
        <v>4282</v>
      </c>
      <c r="O882" s="27" t="s">
        <v>4013</v>
      </c>
    </row>
    <row r="883" spans="10:15" x14ac:dyDescent="0.2">
      <c r="J883" s="26" t="s">
        <v>4030</v>
      </c>
      <c r="K883" s="26" t="s">
        <v>5029</v>
      </c>
      <c r="N883" s="27" t="s">
        <v>4315</v>
      </c>
      <c r="O883" s="27" t="s">
        <v>4013</v>
      </c>
    </row>
    <row r="884" spans="10:15" x14ac:dyDescent="0.2">
      <c r="J884" s="26" t="s">
        <v>4030</v>
      </c>
      <c r="K884" s="26" t="s">
        <v>5030</v>
      </c>
      <c r="N884" s="27" t="s">
        <v>4315</v>
      </c>
      <c r="O884" s="27" t="s">
        <v>4013</v>
      </c>
    </row>
    <row r="885" spans="10:15" x14ac:dyDescent="0.2">
      <c r="J885" s="26" t="s">
        <v>4030</v>
      </c>
      <c r="K885" s="26" t="s">
        <v>5031</v>
      </c>
      <c r="N885" s="4" t="s">
        <v>4406</v>
      </c>
      <c r="O885" s="27" t="s">
        <v>4013</v>
      </c>
    </row>
    <row r="886" spans="10:15" x14ac:dyDescent="0.2">
      <c r="J886" s="26" t="s">
        <v>4031</v>
      </c>
      <c r="K886" s="26" t="s">
        <v>5032</v>
      </c>
      <c r="N886" s="4" t="s">
        <v>5196</v>
      </c>
      <c r="O886" s="4" t="s">
        <v>6823</v>
      </c>
    </row>
    <row r="887" spans="10:15" x14ac:dyDescent="0.2">
      <c r="J887" s="26" t="s">
        <v>4031</v>
      </c>
      <c r="K887" s="26" t="s">
        <v>5033</v>
      </c>
      <c r="N887" s="148" t="s">
        <v>5950</v>
      </c>
      <c r="O887" s="4" t="s">
        <v>4013</v>
      </c>
    </row>
    <row r="888" spans="10:15" x14ac:dyDescent="0.2">
      <c r="J888" s="26" t="s">
        <v>4031</v>
      </c>
      <c r="K888" s="26" t="s">
        <v>5034</v>
      </c>
      <c r="N888" s="4" t="s">
        <v>4741</v>
      </c>
      <c r="O888" s="4" t="s">
        <v>6787</v>
      </c>
    </row>
    <row r="889" spans="10:15" x14ac:dyDescent="0.2">
      <c r="J889" s="26" t="s">
        <v>4031</v>
      </c>
      <c r="K889" s="26" t="s">
        <v>5035</v>
      </c>
      <c r="N889" s="4" t="s">
        <v>4742</v>
      </c>
      <c r="O889" s="4" t="s">
        <v>6792</v>
      </c>
    </row>
    <row r="890" spans="10:15" x14ac:dyDescent="0.2">
      <c r="J890" s="26" t="s">
        <v>4031</v>
      </c>
      <c r="K890" s="26" t="s">
        <v>5036</v>
      </c>
      <c r="N890" s="164" t="s">
        <v>5991</v>
      </c>
      <c r="O890" s="4" t="s">
        <v>6884</v>
      </c>
    </row>
    <row r="891" spans="10:15" x14ac:dyDescent="0.2">
      <c r="J891" s="26" t="s">
        <v>4031</v>
      </c>
      <c r="K891" s="26" t="s">
        <v>5037</v>
      </c>
      <c r="N891" s="150" t="s">
        <v>5406</v>
      </c>
      <c r="O891" s="4" t="s">
        <v>6827</v>
      </c>
    </row>
    <row r="892" spans="10:15" x14ac:dyDescent="0.2">
      <c r="J892" s="26" t="s">
        <v>4031</v>
      </c>
      <c r="K892" s="26" t="s">
        <v>5038</v>
      </c>
      <c r="N892" s="4" t="s">
        <v>6005</v>
      </c>
      <c r="O892" s="4" t="s">
        <v>4013</v>
      </c>
    </row>
    <row r="893" spans="10:15" x14ac:dyDescent="0.2">
      <c r="J893" s="26" t="s">
        <v>4031</v>
      </c>
      <c r="K893" s="26" t="s">
        <v>5039</v>
      </c>
      <c r="N893" s="4" t="s">
        <v>5063</v>
      </c>
      <c r="O893" s="4" t="s">
        <v>6766</v>
      </c>
    </row>
    <row r="894" spans="10:15" x14ac:dyDescent="0.2">
      <c r="J894" s="26" t="s">
        <v>4031</v>
      </c>
      <c r="K894" s="31" t="s">
        <v>5040</v>
      </c>
      <c r="N894" s="4" t="s">
        <v>6014</v>
      </c>
      <c r="O894" s="4" t="s">
        <v>4013</v>
      </c>
    </row>
    <row r="895" spans="10:15" x14ac:dyDescent="0.2">
      <c r="J895" s="26" t="s">
        <v>4031</v>
      </c>
      <c r="K895" s="31" t="s">
        <v>5041</v>
      </c>
      <c r="N895" s="150" t="s">
        <v>5719</v>
      </c>
      <c r="O895" s="4" t="s">
        <v>6866</v>
      </c>
    </row>
    <row r="896" spans="10:15" x14ac:dyDescent="0.2">
      <c r="J896" s="26" t="s">
        <v>4031</v>
      </c>
      <c r="K896" s="26" t="s">
        <v>5042</v>
      </c>
      <c r="N896" s="4" t="s">
        <v>4387</v>
      </c>
      <c r="O896" s="27" t="s">
        <v>4013</v>
      </c>
    </row>
    <row r="897" spans="10:15" x14ac:dyDescent="0.2">
      <c r="J897" s="26" t="s">
        <v>4031</v>
      </c>
      <c r="K897" s="26" t="s">
        <v>5043</v>
      </c>
      <c r="N897" s="150" t="s">
        <v>5720</v>
      </c>
      <c r="O897" s="4" t="s">
        <v>6867</v>
      </c>
    </row>
    <row r="898" spans="10:15" x14ac:dyDescent="0.2">
      <c r="J898" s="26" t="s">
        <v>4031</v>
      </c>
      <c r="K898" s="26" t="s">
        <v>5044</v>
      </c>
      <c r="N898" s="4" t="s">
        <v>4743</v>
      </c>
      <c r="O898" s="4" t="s">
        <v>6788</v>
      </c>
    </row>
    <row r="899" spans="10:15" x14ac:dyDescent="0.2">
      <c r="J899" s="26" t="s">
        <v>4031</v>
      </c>
      <c r="K899" s="26" t="s">
        <v>5045</v>
      </c>
      <c r="N899" s="4" t="s">
        <v>4744</v>
      </c>
      <c r="O899" s="4" t="s">
        <v>6793</v>
      </c>
    </row>
    <row r="900" spans="10:15" x14ac:dyDescent="0.2">
      <c r="J900" s="26" t="s">
        <v>4031</v>
      </c>
      <c r="K900" s="26" t="s">
        <v>5046</v>
      </c>
      <c r="N900" s="4" t="s">
        <v>4388</v>
      </c>
      <c r="O900" s="27" t="s">
        <v>4013</v>
      </c>
    </row>
    <row r="901" spans="10:15" x14ac:dyDescent="0.2">
      <c r="J901" s="26" t="s">
        <v>4031</v>
      </c>
      <c r="K901" s="26" t="s">
        <v>5047</v>
      </c>
      <c r="N901" s="4" t="s">
        <v>6430</v>
      </c>
      <c r="O901" s="4" t="s">
        <v>4013</v>
      </c>
    </row>
    <row r="902" spans="10:15" x14ac:dyDescent="0.2">
      <c r="J902" s="26" t="s">
        <v>4031</v>
      </c>
      <c r="K902" s="26" t="s">
        <v>5048</v>
      </c>
      <c r="N902" s="27" t="s">
        <v>4290</v>
      </c>
      <c r="O902" s="27" t="s">
        <v>4013</v>
      </c>
    </row>
    <row r="903" spans="10:15" x14ac:dyDescent="0.2">
      <c r="J903" s="26" t="s">
        <v>4031</v>
      </c>
      <c r="K903" s="26" t="s">
        <v>5049</v>
      </c>
      <c r="N903" s="4" t="s">
        <v>5328</v>
      </c>
      <c r="O903" s="150" t="s">
        <v>4013</v>
      </c>
    </row>
    <row r="904" spans="10:15" x14ac:dyDescent="0.2">
      <c r="J904" s="26" t="s">
        <v>4031</v>
      </c>
      <c r="K904" s="26" t="s">
        <v>5050</v>
      </c>
      <c r="N904" s="4" t="s">
        <v>4463</v>
      </c>
      <c r="O904" s="4" t="s">
        <v>6764</v>
      </c>
    </row>
    <row r="905" spans="10:15" x14ac:dyDescent="0.2">
      <c r="J905" s="26" t="s">
        <v>4031</v>
      </c>
      <c r="K905" s="26" t="s">
        <v>5051</v>
      </c>
      <c r="N905" s="150" t="s">
        <v>5541</v>
      </c>
      <c r="O905" s="4" t="s">
        <v>6850</v>
      </c>
    </row>
    <row r="906" spans="10:15" x14ac:dyDescent="0.2">
      <c r="J906" s="26" t="s">
        <v>4031</v>
      </c>
      <c r="K906" s="26" t="s">
        <v>5052</v>
      </c>
      <c r="N906" s="150" t="s">
        <v>5542</v>
      </c>
      <c r="O906" s="4" t="s">
        <v>6830</v>
      </c>
    </row>
    <row r="907" spans="10:15" x14ac:dyDescent="0.2">
      <c r="J907" s="26" t="s">
        <v>4031</v>
      </c>
      <c r="K907" s="26" t="s">
        <v>5053</v>
      </c>
      <c r="N907" s="4" t="s">
        <v>6185</v>
      </c>
      <c r="O907" s="4" t="s">
        <v>6906</v>
      </c>
    </row>
    <row r="908" spans="10:15" x14ac:dyDescent="0.2">
      <c r="J908" s="26" t="s">
        <v>4031</v>
      </c>
      <c r="K908" s="26" t="s">
        <v>5054</v>
      </c>
      <c r="N908" s="4" t="s">
        <v>4389</v>
      </c>
      <c r="O908" s="27" t="s">
        <v>4013</v>
      </c>
    </row>
    <row r="909" spans="10:15" x14ac:dyDescent="0.2">
      <c r="J909" s="26" t="s">
        <v>4031</v>
      </c>
      <c r="K909" s="26" t="s">
        <v>5055</v>
      </c>
      <c r="N909" s="4" t="s">
        <v>5261</v>
      </c>
      <c r="O909" s="4" t="s">
        <v>6825</v>
      </c>
    </row>
    <row r="910" spans="10:15" x14ac:dyDescent="0.2">
      <c r="J910" s="26" t="s">
        <v>4031</v>
      </c>
      <c r="K910" s="26" t="s">
        <v>5056</v>
      </c>
      <c r="N910" s="44" t="s">
        <v>6087</v>
      </c>
      <c r="O910" s="4" t="s">
        <v>6887</v>
      </c>
    </row>
    <row r="911" spans="10:15" x14ac:dyDescent="0.2">
      <c r="J911" s="26" t="s">
        <v>4031</v>
      </c>
      <c r="K911" s="26" t="s">
        <v>5057</v>
      </c>
      <c r="N911" s="4" t="s">
        <v>4390</v>
      </c>
      <c r="O911" s="27" t="s">
        <v>4013</v>
      </c>
    </row>
    <row r="912" spans="10:15" x14ac:dyDescent="0.2">
      <c r="J912" s="26" t="s">
        <v>4031</v>
      </c>
      <c r="K912" s="26" t="s">
        <v>5058</v>
      </c>
      <c r="N912" s="4" t="s">
        <v>6255</v>
      </c>
      <c r="O912" s="4" t="s">
        <v>6907</v>
      </c>
    </row>
    <row r="913" spans="10:15" x14ac:dyDescent="0.2">
      <c r="J913" s="26" t="s">
        <v>4031</v>
      </c>
      <c r="K913" s="26" t="s">
        <v>5059</v>
      </c>
      <c r="N913" s="150" t="s">
        <v>4565</v>
      </c>
      <c r="O913" s="150" t="s">
        <v>6766</v>
      </c>
    </row>
    <row r="914" spans="10:15" x14ac:dyDescent="0.2">
      <c r="J914" s="26" t="s">
        <v>4031</v>
      </c>
      <c r="K914" s="26" t="s">
        <v>5060</v>
      </c>
      <c r="N914" s="150" t="s">
        <v>4565</v>
      </c>
      <c r="O914" s="150" t="s">
        <v>6767</v>
      </c>
    </row>
    <row r="915" spans="10:15" x14ac:dyDescent="0.2">
      <c r="J915" s="26" t="s">
        <v>4031</v>
      </c>
      <c r="K915" s="26" t="s">
        <v>5061</v>
      </c>
      <c r="N915" s="150" t="s">
        <v>4565</v>
      </c>
      <c r="O915" s="150" t="s">
        <v>6768</v>
      </c>
    </row>
    <row r="916" spans="10:15" x14ac:dyDescent="0.2">
      <c r="J916" s="26" t="s">
        <v>4031</v>
      </c>
      <c r="K916" s="26" t="s">
        <v>5062</v>
      </c>
      <c r="N916" s="150" t="s">
        <v>4566</v>
      </c>
      <c r="O916" s="150" t="s">
        <v>6766</v>
      </c>
    </row>
    <row r="917" spans="10:15" x14ac:dyDescent="0.2">
      <c r="J917" s="26" t="s">
        <v>4031</v>
      </c>
      <c r="K917" s="26" t="s">
        <v>5063</v>
      </c>
      <c r="N917" s="150" t="s">
        <v>4566</v>
      </c>
      <c r="O917" s="150" t="s">
        <v>6767</v>
      </c>
    </row>
    <row r="918" spans="10:15" x14ac:dyDescent="0.2">
      <c r="J918" s="26" t="s">
        <v>4031</v>
      </c>
      <c r="K918" s="31" t="s">
        <v>5064</v>
      </c>
      <c r="N918" s="150" t="s">
        <v>4566</v>
      </c>
      <c r="O918" s="150" t="s">
        <v>6768</v>
      </c>
    </row>
    <row r="919" spans="10:15" x14ac:dyDescent="0.2">
      <c r="J919" s="26" t="s">
        <v>4031</v>
      </c>
      <c r="K919" s="26" t="s">
        <v>5065</v>
      </c>
      <c r="N919" s="150" t="s">
        <v>4567</v>
      </c>
      <c r="O919" s="150" t="s">
        <v>6766</v>
      </c>
    </row>
    <row r="920" spans="10:15" x14ac:dyDescent="0.2">
      <c r="J920" s="26" t="s">
        <v>4031</v>
      </c>
      <c r="K920" s="26" t="s">
        <v>5066</v>
      </c>
      <c r="N920" s="150" t="s">
        <v>4567</v>
      </c>
      <c r="O920" s="150" t="s">
        <v>6767</v>
      </c>
    </row>
    <row r="921" spans="10:15" x14ac:dyDescent="0.2">
      <c r="J921" s="26" t="s">
        <v>4031</v>
      </c>
      <c r="K921" s="26" t="s">
        <v>5067</v>
      </c>
      <c r="N921" s="150" t="s">
        <v>4567</v>
      </c>
      <c r="O921" s="150" t="s">
        <v>6768</v>
      </c>
    </row>
    <row r="922" spans="10:15" x14ac:dyDescent="0.2">
      <c r="J922" s="26" t="s">
        <v>4031</v>
      </c>
      <c r="K922" s="26" t="s">
        <v>5068</v>
      </c>
      <c r="N922" s="150" t="s">
        <v>4568</v>
      </c>
      <c r="O922" s="150" t="s">
        <v>6766</v>
      </c>
    </row>
    <row r="923" spans="10:15" x14ac:dyDescent="0.2">
      <c r="J923" s="26" t="s">
        <v>4031</v>
      </c>
      <c r="K923" s="26" t="s">
        <v>5069</v>
      </c>
      <c r="N923" s="150" t="s">
        <v>4568</v>
      </c>
      <c r="O923" s="150" t="s">
        <v>6767</v>
      </c>
    </row>
    <row r="924" spans="10:15" x14ac:dyDescent="0.2">
      <c r="J924" s="26" t="s">
        <v>4031</v>
      </c>
      <c r="K924" s="26" t="s">
        <v>5070</v>
      </c>
      <c r="N924" s="150" t="s">
        <v>4568</v>
      </c>
      <c r="O924" s="150" t="s">
        <v>6768</v>
      </c>
    </row>
    <row r="925" spans="10:15" x14ac:dyDescent="0.2">
      <c r="J925" s="26" t="s">
        <v>4031</v>
      </c>
      <c r="K925" s="26" t="s">
        <v>5071</v>
      </c>
      <c r="N925" s="4" t="s">
        <v>4569</v>
      </c>
      <c r="O925" s="150" t="s">
        <v>6766</v>
      </c>
    </row>
    <row r="926" spans="10:15" x14ac:dyDescent="0.2">
      <c r="J926" s="26" t="s">
        <v>4031</v>
      </c>
      <c r="K926" s="26" t="s">
        <v>5072</v>
      </c>
      <c r="N926" s="4" t="s">
        <v>4569</v>
      </c>
      <c r="O926" s="150" t="s">
        <v>6767</v>
      </c>
    </row>
    <row r="927" spans="10:15" x14ac:dyDescent="0.2">
      <c r="J927" s="26" t="s">
        <v>4031</v>
      </c>
      <c r="K927" s="26" t="s">
        <v>5073</v>
      </c>
      <c r="N927" s="4" t="s">
        <v>4569</v>
      </c>
      <c r="O927" s="150" t="s">
        <v>6768</v>
      </c>
    </row>
    <row r="928" spans="10:15" x14ac:dyDescent="0.2">
      <c r="J928" s="26" t="s">
        <v>4031</v>
      </c>
      <c r="K928" s="26" t="s">
        <v>5074</v>
      </c>
      <c r="N928" s="4" t="s">
        <v>4570</v>
      </c>
      <c r="O928" s="150" t="s">
        <v>6766</v>
      </c>
    </row>
    <row r="929" spans="10:15" x14ac:dyDescent="0.2">
      <c r="J929" s="26" t="s">
        <v>4031</v>
      </c>
      <c r="K929" s="26" t="s">
        <v>5075</v>
      </c>
      <c r="N929" s="4" t="s">
        <v>4570</v>
      </c>
      <c r="O929" s="150" t="s">
        <v>6767</v>
      </c>
    </row>
    <row r="930" spans="10:15" x14ac:dyDescent="0.2">
      <c r="J930" s="26" t="s">
        <v>4031</v>
      </c>
      <c r="K930" s="26" t="s">
        <v>5076</v>
      </c>
      <c r="N930" s="4" t="s">
        <v>4570</v>
      </c>
      <c r="O930" s="150" t="s">
        <v>6768</v>
      </c>
    </row>
    <row r="931" spans="10:15" x14ac:dyDescent="0.2">
      <c r="J931" s="26" t="s">
        <v>4031</v>
      </c>
      <c r="K931" s="26" t="s">
        <v>5077</v>
      </c>
      <c r="N931" s="4" t="s">
        <v>4571</v>
      </c>
      <c r="O931" s="150" t="s">
        <v>6766</v>
      </c>
    </row>
    <row r="932" spans="10:15" x14ac:dyDescent="0.2">
      <c r="J932" s="26" t="s">
        <v>4031</v>
      </c>
      <c r="K932" s="26" t="s">
        <v>5078</v>
      </c>
      <c r="N932" s="4" t="s">
        <v>4571</v>
      </c>
      <c r="O932" s="150" t="s">
        <v>6767</v>
      </c>
    </row>
    <row r="933" spans="10:15" x14ac:dyDescent="0.2">
      <c r="J933" s="26" t="s">
        <v>4031</v>
      </c>
      <c r="K933" s="26" t="s">
        <v>5079</v>
      </c>
      <c r="N933" s="4" t="s">
        <v>4571</v>
      </c>
      <c r="O933" s="150" t="s">
        <v>6768</v>
      </c>
    </row>
    <row r="934" spans="10:15" x14ac:dyDescent="0.2">
      <c r="J934" s="26" t="s">
        <v>4031</v>
      </c>
      <c r="K934" s="26" t="s">
        <v>5080</v>
      </c>
      <c r="N934" s="4" t="s">
        <v>4572</v>
      </c>
      <c r="O934" s="150" t="s">
        <v>6766</v>
      </c>
    </row>
    <row r="935" spans="10:15" x14ac:dyDescent="0.2">
      <c r="J935" s="26" t="s">
        <v>4031</v>
      </c>
      <c r="K935" s="26" t="s">
        <v>5081</v>
      </c>
      <c r="N935" s="4" t="s">
        <v>4572</v>
      </c>
      <c r="O935" s="150" t="s">
        <v>6767</v>
      </c>
    </row>
    <row r="936" spans="10:15" x14ac:dyDescent="0.2">
      <c r="J936" s="26" t="s">
        <v>4031</v>
      </c>
      <c r="K936" s="26" t="s">
        <v>5082</v>
      </c>
      <c r="N936" s="4" t="s">
        <v>4572</v>
      </c>
      <c r="O936" s="150" t="s">
        <v>6768</v>
      </c>
    </row>
    <row r="937" spans="10:15" x14ac:dyDescent="0.2">
      <c r="J937" s="26" t="s">
        <v>4032</v>
      </c>
      <c r="K937" s="26" t="s">
        <v>5083</v>
      </c>
      <c r="N937" s="4" t="s">
        <v>4573</v>
      </c>
      <c r="O937" s="150" t="s">
        <v>6766</v>
      </c>
    </row>
    <row r="938" spans="10:15" x14ac:dyDescent="0.2">
      <c r="J938" s="26" t="s">
        <v>4032</v>
      </c>
      <c r="K938" s="26" t="s">
        <v>5084</v>
      </c>
      <c r="N938" s="4" t="s">
        <v>4573</v>
      </c>
      <c r="O938" s="150" t="s">
        <v>6767</v>
      </c>
    </row>
    <row r="939" spans="10:15" x14ac:dyDescent="0.2">
      <c r="J939" s="26" t="s">
        <v>4032</v>
      </c>
      <c r="K939" s="26" t="s">
        <v>5085</v>
      </c>
      <c r="N939" s="4" t="s">
        <v>4573</v>
      </c>
      <c r="O939" s="150" t="s">
        <v>6768</v>
      </c>
    </row>
    <row r="940" spans="10:15" x14ac:dyDescent="0.2">
      <c r="J940" s="26" t="s">
        <v>4032</v>
      </c>
      <c r="K940" s="26" t="s">
        <v>5086</v>
      </c>
      <c r="N940" s="4" t="s">
        <v>4574</v>
      </c>
      <c r="O940" s="150" t="s">
        <v>6766</v>
      </c>
    </row>
    <row r="941" spans="10:15" x14ac:dyDescent="0.2">
      <c r="J941" s="26" t="s">
        <v>4032</v>
      </c>
      <c r="K941" s="26" t="s">
        <v>5087</v>
      </c>
      <c r="N941" s="4" t="s">
        <v>4574</v>
      </c>
      <c r="O941" s="150" t="s">
        <v>6767</v>
      </c>
    </row>
    <row r="942" spans="10:15" x14ac:dyDescent="0.2">
      <c r="J942" s="26" t="s">
        <v>4032</v>
      </c>
      <c r="K942" s="26" t="s">
        <v>5088</v>
      </c>
      <c r="N942" s="4" t="s">
        <v>4574</v>
      </c>
      <c r="O942" s="150" t="s">
        <v>6768</v>
      </c>
    </row>
    <row r="943" spans="10:15" x14ac:dyDescent="0.2">
      <c r="J943" s="26" t="s">
        <v>4032</v>
      </c>
      <c r="K943" s="26" t="s">
        <v>5089</v>
      </c>
      <c r="N943" s="4" t="s">
        <v>4575</v>
      </c>
      <c r="O943" s="150" t="s">
        <v>6766</v>
      </c>
    </row>
    <row r="944" spans="10:15" x14ac:dyDescent="0.2">
      <c r="J944" s="26" t="s">
        <v>4032</v>
      </c>
      <c r="K944" s="26" t="s">
        <v>5090</v>
      </c>
      <c r="N944" s="4" t="s">
        <v>4575</v>
      </c>
      <c r="O944" s="150" t="s">
        <v>6767</v>
      </c>
    </row>
    <row r="945" spans="10:15" x14ac:dyDescent="0.2">
      <c r="J945" s="26" t="s">
        <v>4032</v>
      </c>
      <c r="K945" s="26" t="s">
        <v>5091</v>
      </c>
      <c r="N945" s="4" t="s">
        <v>4575</v>
      </c>
      <c r="O945" s="150" t="s">
        <v>6768</v>
      </c>
    </row>
    <row r="946" spans="10:15" x14ac:dyDescent="0.2">
      <c r="J946" s="26" t="s">
        <v>4032</v>
      </c>
      <c r="K946" s="26" t="s">
        <v>5092</v>
      </c>
      <c r="N946" s="4" t="s">
        <v>4576</v>
      </c>
      <c r="O946" s="150" t="s">
        <v>6766</v>
      </c>
    </row>
    <row r="947" spans="10:15" x14ac:dyDescent="0.2">
      <c r="J947" s="26" t="s">
        <v>4032</v>
      </c>
      <c r="K947" s="26" t="s">
        <v>5093</v>
      </c>
      <c r="N947" s="4" t="s">
        <v>4576</v>
      </c>
      <c r="O947" s="150" t="s">
        <v>6767</v>
      </c>
    </row>
    <row r="948" spans="10:15" x14ac:dyDescent="0.2">
      <c r="J948" s="26" t="s">
        <v>4032</v>
      </c>
      <c r="K948" s="26" t="s">
        <v>5094</v>
      </c>
      <c r="N948" s="4" t="s">
        <v>4576</v>
      </c>
      <c r="O948" s="150" t="s">
        <v>6768</v>
      </c>
    </row>
    <row r="949" spans="10:15" x14ac:dyDescent="0.2">
      <c r="J949" s="26" t="s">
        <v>4032</v>
      </c>
      <c r="K949" s="26" t="s">
        <v>5095</v>
      </c>
      <c r="N949" s="4" t="s">
        <v>4577</v>
      </c>
      <c r="O949" s="150" t="s">
        <v>6766</v>
      </c>
    </row>
    <row r="950" spans="10:15" x14ac:dyDescent="0.2">
      <c r="J950" s="26" t="s">
        <v>4032</v>
      </c>
      <c r="K950" s="26" t="s">
        <v>5096</v>
      </c>
      <c r="N950" s="4" t="s">
        <v>4577</v>
      </c>
      <c r="O950" s="150" t="s">
        <v>6767</v>
      </c>
    </row>
    <row r="951" spans="10:15" x14ac:dyDescent="0.2">
      <c r="J951" s="26" t="s">
        <v>4032</v>
      </c>
      <c r="K951" s="26" t="s">
        <v>5097</v>
      </c>
      <c r="N951" s="4" t="s">
        <v>4577</v>
      </c>
      <c r="O951" s="150" t="s">
        <v>6768</v>
      </c>
    </row>
    <row r="952" spans="10:15" x14ac:dyDescent="0.2">
      <c r="J952" s="26" t="s">
        <v>4032</v>
      </c>
      <c r="K952" s="26" t="s">
        <v>5098</v>
      </c>
      <c r="N952" s="4" t="s">
        <v>4578</v>
      </c>
      <c r="O952" s="150" t="s">
        <v>6766</v>
      </c>
    </row>
    <row r="953" spans="10:15" x14ac:dyDescent="0.2">
      <c r="J953" s="26" t="s">
        <v>4032</v>
      </c>
      <c r="K953" s="26" t="s">
        <v>5099</v>
      </c>
      <c r="N953" s="4" t="s">
        <v>4578</v>
      </c>
      <c r="O953" s="150" t="s">
        <v>6767</v>
      </c>
    </row>
    <row r="954" spans="10:15" x14ac:dyDescent="0.2">
      <c r="J954" s="26" t="s">
        <v>4032</v>
      </c>
      <c r="K954" s="26" t="s">
        <v>5100</v>
      </c>
      <c r="N954" s="4" t="s">
        <v>4578</v>
      </c>
      <c r="O954" s="150" t="s">
        <v>6768</v>
      </c>
    </row>
    <row r="955" spans="10:15" x14ac:dyDescent="0.2">
      <c r="J955" s="26" t="s">
        <v>4032</v>
      </c>
      <c r="K955" s="26" t="s">
        <v>5101</v>
      </c>
      <c r="N955" s="4" t="s">
        <v>4579</v>
      </c>
      <c r="O955" s="150" t="s">
        <v>6766</v>
      </c>
    </row>
    <row r="956" spans="10:15" x14ac:dyDescent="0.2">
      <c r="J956" s="26" t="s">
        <v>4032</v>
      </c>
      <c r="K956" s="26" t="s">
        <v>5102</v>
      </c>
      <c r="N956" s="4" t="s">
        <v>4579</v>
      </c>
      <c r="O956" s="150" t="s">
        <v>6767</v>
      </c>
    </row>
    <row r="957" spans="10:15" x14ac:dyDescent="0.2">
      <c r="J957" s="26" t="s">
        <v>4032</v>
      </c>
      <c r="K957" s="26" t="s">
        <v>5103</v>
      </c>
      <c r="N957" s="4" t="s">
        <v>4579</v>
      </c>
      <c r="O957" s="150" t="s">
        <v>6768</v>
      </c>
    </row>
    <row r="958" spans="10:15" x14ac:dyDescent="0.2">
      <c r="J958" s="26" t="s">
        <v>4032</v>
      </c>
      <c r="K958" s="26" t="s">
        <v>5104</v>
      </c>
      <c r="N958" s="4" t="s">
        <v>4580</v>
      </c>
      <c r="O958" s="150" t="s">
        <v>6766</v>
      </c>
    </row>
    <row r="959" spans="10:15" x14ac:dyDescent="0.2">
      <c r="J959" s="26" t="s">
        <v>4032</v>
      </c>
      <c r="K959" s="26" t="s">
        <v>5105</v>
      </c>
      <c r="N959" s="4" t="s">
        <v>4580</v>
      </c>
      <c r="O959" s="150" t="s">
        <v>6767</v>
      </c>
    </row>
    <row r="960" spans="10:15" x14ac:dyDescent="0.2">
      <c r="J960" s="26" t="s">
        <v>4032</v>
      </c>
      <c r="K960" s="26" t="s">
        <v>5106</v>
      </c>
      <c r="N960" s="4" t="s">
        <v>4580</v>
      </c>
      <c r="O960" s="150" t="s">
        <v>6768</v>
      </c>
    </row>
    <row r="961" spans="10:15" x14ac:dyDescent="0.2">
      <c r="J961" s="26" t="s">
        <v>4032</v>
      </c>
      <c r="K961" s="26" t="s">
        <v>5107</v>
      </c>
      <c r="N961" s="4" t="s">
        <v>4581</v>
      </c>
      <c r="O961" s="150" t="s">
        <v>6766</v>
      </c>
    </row>
    <row r="962" spans="10:15" x14ac:dyDescent="0.2">
      <c r="J962" s="26" t="s">
        <v>4032</v>
      </c>
      <c r="K962" s="26" t="s">
        <v>5108</v>
      </c>
      <c r="N962" s="4" t="s">
        <v>4581</v>
      </c>
      <c r="O962" s="150" t="s">
        <v>6767</v>
      </c>
    </row>
    <row r="963" spans="10:15" x14ac:dyDescent="0.2">
      <c r="J963" s="26" t="s">
        <v>4032</v>
      </c>
      <c r="K963" s="26" t="s">
        <v>5109</v>
      </c>
      <c r="N963" s="4" t="s">
        <v>4581</v>
      </c>
      <c r="O963" s="150" t="s">
        <v>6768</v>
      </c>
    </row>
    <row r="964" spans="10:15" x14ac:dyDescent="0.2">
      <c r="J964" s="26" t="s">
        <v>4032</v>
      </c>
      <c r="K964" s="26" t="s">
        <v>5110</v>
      </c>
      <c r="N964" s="4" t="s">
        <v>4582</v>
      </c>
      <c r="O964" s="150" t="s">
        <v>6766</v>
      </c>
    </row>
    <row r="965" spans="10:15" x14ac:dyDescent="0.2">
      <c r="J965" s="26" t="s">
        <v>4033</v>
      </c>
      <c r="K965" s="26" t="s">
        <v>5111</v>
      </c>
      <c r="N965" s="4" t="s">
        <v>4582</v>
      </c>
      <c r="O965" s="150" t="s">
        <v>6767</v>
      </c>
    </row>
    <row r="966" spans="10:15" x14ac:dyDescent="0.2">
      <c r="J966" s="26" t="s">
        <v>4033</v>
      </c>
      <c r="K966" s="26" t="s">
        <v>5112</v>
      </c>
      <c r="N966" s="4" t="s">
        <v>4582</v>
      </c>
      <c r="O966" s="150" t="s">
        <v>6768</v>
      </c>
    </row>
    <row r="967" spans="10:15" x14ac:dyDescent="0.2">
      <c r="J967" s="26" t="s">
        <v>4033</v>
      </c>
      <c r="K967" s="26" t="s">
        <v>5113</v>
      </c>
      <c r="N967" s="4" t="s">
        <v>4583</v>
      </c>
      <c r="O967" s="150" t="s">
        <v>6766</v>
      </c>
    </row>
    <row r="968" spans="10:15" x14ac:dyDescent="0.2">
      <c r="J968" s="26" t="s">
        <v>4033</v>
      </c>
      <c r="K968" s="26" t="s">
        <v>5114</v>
      </c>
      <c r="N968" s="4" t="s">
        <v>4583</v>
      </c>
      <c r="O968" s="150" t="s">
        <v>6767</v>
      </c>
    </row>
    <row r="969" spans="10:15" x14ac:dyDescent="0.2">
      <c r="J969" s="26" t="s">
        <v>4033</v>
      </c>
      <c r="K969" s="26" t="s">
        <v>5115</v>
      </c>
      <c r="N969" s="4" t="s">
        <v>4583</v>
      </c>
      <c r="O969" s="150" t="s">
        <v>6768</v>
      </c>
    </row>
    <row r="970" spans="10:15" x14ac:dyDescent="0.2">
      <c r="J970" s="26" t="s">
        <v>4033</v>
      </c>
      <c r="K970" s="26" t="s">
        <v>5116</v>
      </c>
      <c r="N970" s="4" t="s">
        <v>4584</v>
      </c>
      <c r="O970" s="150" t="s">
        <v>6766</v>
      </c>
    </row>
    <row r="971" spans="10:15" x14ac:dyDescent="0.2">
      <c r="J971" s="26" t="s">
        <v>4033</v>
      </c>
      <c r="K971" s="26" t="s">
        <v>5117</v>
      </c>
      <c r="N971" s="4" t="s">
        <v>4584</v>
      </c>
      <c r="O971" s="150" t="s">
        <v>6767</v>
      </c>
    </row>
    <row r="972" spans="10:15" x14ac:dyDescent="0.2">
      <c r="J972" s="26" t="s">
        <v>4033</v>
      </c>
      <c r="K972" s="26" t="s">
        <v>5118</v>
      </c>
      <c r="N972" s="4" t="s">
        <v>4584</v>
      </c>
      <c r="O972" s="150" t="s">
        <v>6768</v>
      </c>
    </row>
    <row r="973" spans="10:15" x14ac:dyDescent="0.2">
      <c r="J973" s="26" t="s">
        <v>4033</v>
      </c>
      <c r="K973" s="26" t="s">
        <v>5119</v>
      </c>
      <c r="N973" s="4" t="s">
        <v>4585</v>
      </c>
      <c r="O973" s="150" t="s">
        <v>6766</v>
      </c>
    </row>
    <row r="974" spans="10:15" x14ac:dyDescent="0.2">
      <c r="J974" s="26" t="s">
        <v>4033</v>
      </c>
      <c r="K974" s="26" t="s">
        <v>5120</v>
      </c>
      <c r="N974" s="4" t="s">
        <v>4585</v>
      </c>
      <c r="O974" s="150" t="s">
        <v>6767</v>
      </c>
    </row>
    <row r="975" spans="10:15" x14ac:dyDescent="0.2">
      <c r="J975" s="26" t="s">
        <v>4033</v>
      </c>
      <c r="K975" s="26" t="s">
        <v>5121</v>
      </c>
      <c r="N975" s="4" t="s">
        <v>4585</v>
      </c>
      <c r="O975" s="150" t="s">
        <v>6768</v>
      </c>
    </row>
    <row r="976" spans="10:15" x14ac:dyDescent="0.2">
      <c r="J976" s="26" t="s">
        <v>4033</v>
      </c>
      <c r="K976" s="26" t="s">
        <v>5122</v>
      </c>
      <c r="N976" s="4" t="s">
        <v>4586</v>
      </c>
      <c r="O976" s="150" t="s">
        <v>6766</v>
      </c>
    </row>
    <row r="977" spans="10:15" x14ac:dyDescent="0.2">
      <c r="J977" s="26" t="s">
        <v>4033</v>
      </c>
      <c r="K977" s="26" t="s">
        <v>5123</v>
      </c>
      <c r="N977" s="4" t="s">
        <v>4586</v>
      </c>
      <c r="O977" s="150" t="s">
        <v>6767</v>
      </c>
    </row>
    <row r="978" spans="10:15" x14ac:dyDescent="0.2">
      <c r="J978" s="26" t="s">
        <v>4033</v>
      </c>
      <c r="K978" s="26" t="s">
        <v>5124</v>
      </c>
      <c r="N978" s="4" t="s">
        <v>4586</v>
      </c>
      <c r="O978" s="150" t="s">
        <v>6768</v>
      </c>
    </row>
    <row r="979" spans="10:15" x14ac:dyDescent="0.2">
      <c r="J979" s="26" t="s">
        <v>4033</v>
      </c>
      <c r="K979" s="26" t="s">
        <v>5125</v>
      </c>
      <c r="N979" s="4" t="s">
        <v>4587</v>
      </c>
      <c r="O979" s="150" t="s">
        <v>6766</v>
      </c>
    </row>
    <row r="980" spans="10:15" x14ac:dyDescent="0.2">
      <c r="J980" s="26" t="s">
        <v>4033</v>
      </c>
      <c r="K980" s="26" t="s">
        <v>5126</v>
      </c>
      <c r="N980" s="4" t="s">
        <v>4587</v>
      </c>
      <c r="O980" s="150" t="s">
        <v>6767</v>
      </c>
    </row>
    <row r="981" spans="10:15" x14ac:dyDescent="0.2">
      <c r="J981" s="26" t="s">
        <v>4033</v>
      </c>
      <c r="K981" s="26" t="s">
        <v>5127</v>
      </c>
      <c r="N981" s="4" t="s">
        <v>4587</v>
      </c>
      <c r="O981" s="150" t="s">
        <v>6768</v>
      </c>
    </row>
    <row r="982" spans="10:15" x14ac:dyDescent="0.2">
      <c r="J982" s="26" t="s">
        <v>4033</v>
      </c>
      <c r="K982" s="26" t="s">
        <v>5128</v>
      </c>
      <c r="N982" s="4" t="s">
        <v>4588</v>
      </c>
      <c r="O982" s="150" t="s">
        <v>6766</v>
      </c>
    </row>
    <row r="983" spans="10:15" x14ac:dyDescent="0.2">
      <c r="J983" s="26" t="s">
        <v>4033</v>
      </c>
      <c r="K983" s="26" t="s">
        <v>5129</v>
      </c>
      <c r="N983" s="4" t="s">
        <v>4588</v>
      </c>
      <c r="O983" s="150" t="s">
        <v>6767</v>
      </c>
    </row>
    <row r="984" spans="10:15" x14ac:dyDescent="0.2">
      <c r="J984" s="26" t="s">
        <v>4033</v>
      </c>
      <c r="K984" s="26" t="s">
        <v>5130</v>
      </c>
      <c r="N984" s="4" t="s">
        <v>4588</v>
      </c>
      <c r="O984" s="150" t="s">
        <v>6768</v>
      </c>
    </row>
    <row r="985" spans="10:15" x14ac:dyDescent="0.2">
      <c r="J985" s="26" t="s">
        <v>4033</v>
      </c>
      <c r="K985" s="26" t="s">
        <v>5131</v>
      </c>
      <c r="N985" s="4" t="s">
        <v>4589</v>
      </c>
      <c r="O985" s="150" t="s">
        <v>6766</v>
      </c>
    </row>
    <row r="986" spans="10:15" x14ac:dyDescent="0.2">
      <c r="J986" s="26" t="s">
        <v>4033</v>
      </c>
      <c r="K986" s="26" t="s">
        <v>5132</v>
      </c>
      <c r="N986" s="4" t="s">
        <v>4589</v>
      </c>
      <c r="O986" s="150" t="s">
        <v>6767</v>
      </c>
    </row>
    <row r="987" spans="10:15" x14ac:dyDescent="0.2">
      <c r="J987" s="26" t="s">
        <v>4033</v>
      </c>
      <c r="K987" s="26" t="s">
        <v>5133</v>
      </c>
      <c r="N987" s="4" t="s">
        <v>4589</v>
      </c>
      <c r="O987" s="150" t="s">
        <v>6768</v>
      </c>
    </row>
    <row r="988" spans="10:15" x14ac:dyDescent="0.2">
      <c r="J988" s="26" t="s">
        <v>4033</v>
      </c>
      <c r="K988" s="26" t="s">
        <v>5134</v>
      </c>
      <c r="N988" s="4" t="s">
        <v>4590</v>
      </c>
      <c r="O988" s="150" t="s">
        <v>6766</v>
      </c>
    </row>
    <row r="989" spans="10:15" x14ac:dyDescent="0.2">
      <c r="J989" s="26" t="s">
        <v>4033</v>
      </c>
      <c r="K989" s="26" t="s">
        <v>5135</v>
      </c>
      <c r="N989" s="4" t="s">
        <v>4590</v>
      </c>
      <c r="O989" s="150" t="s">
        <v>6767</v>
      </c>
    </row>
    <row r="990" spans="10:15" x14ac:dyDescent="0.2">
      <c r="J990" s="26" t="s">
        <v>4033</v>
      </c>
      <c r="K990" s="26" t="s">
        <v>5136</v>
      </c>
      <c r="N990" s="4" t="s">
        <v>4590</v>
      </c>
      <c r="O990" s="150" t="s">
        <v>6768</v>
      </c>
    </row>
    <row r="991" spans="10:15" x14ac:dyDescent="0.2">
      <c r="J991" s="26" t="s">
        <v>4033</v>
      </c>
      <c r="K991" s="26" t="s">
        <v>5137</v>
      </c>
      <c r="N991" s="4" t="s">
        <v>4591</v>
      </c>
      <c r="O991" s="150" t="s">
        <v>6766</v>
      </c>
    </row>
    <row r="992" spans="10:15" x14ac:dyDescent="0.2">
      <c r="J992" s="26" t="s">
        <v>4033</v>
      </c>
      <c r="K992" s="26" t="s">
        <v>5138</v>
      </c>
      <c r="N992" s="4" t="s">
        <v>4591</v>
      </c>
      <c r="O992" s="150" t="s">
        <v>6767</v>
      </c>
    </row>
    <row r="993" spans="10:15" x14ac:dyDescent="0.2">
      <c r="J993" s="26" t="s">
        <v>4033</v>
      </c>
      <c r="K993" s="26" t="s">
        <v>5139</v>
      </c>
      <c r="N993" s="4" t="s">
        <v>4591</v>
      </c>
      <c r="O993" s="150" t="s">
        <v>6768</v>
      </c>
    </row>
    <row r="994" spans="10:15" x14ac:dyDescent="0.2">
      <c r="J994" s="26" t="s">
        <v>4033</v>
      </c>
      <c r="K994" s="26" t="s">
        <v>5140</v>
      </c>
      <c r="N994" s="4" t="s">
        <v>4592</v>
      </c>
      <c r="O994" s="150" t="s">
        <v>6766</v>
      </c>
    </row>
    <row r="995" spans="10:15" x14ac:dyDescent="0.2">
      <c r="J995" s="26" t="s">
        <v>4033</v>
      </c>
      <c r="K995" s="26" t="s">
        <v>5141</v>
      </c>
      <c r="N995" s="4" t="s">
        <v>4592</v>
      </c>
      <c r="O995" s="150" t="s">
        <v>6767</v>
      </c>
    </row>
    <row r="996" spans="10:15" x14ac:dyDescent="0.2">
      <c r="J996" s="26" t="s">
        <v>4033</v>
      </c>
      <c r="K996" s="26" t="s">
        <v>5142</v>
      </c>
      <c r="N996" s="4" t="s">
        <v>4592</v>
      </c>
      <c r="O996" s="150" t="s">
        <v>6768</v>
      </c>
    </row>
    <row r="997" spans="10:15" x14ac:dyDescent="0.2">
      <c r="J997" s="26" t="s">
        <v>4033</v>
      </c>
      <c r="K997" s="26" t="s">
        <v>5143</v>
      </c>
      <c r="N997" s="4" t="s">
        <v>4593</v>
      </c>
      <c r="O997" s="150" t="s">
        <v>6766</v>
      </c>
    </row>
    <row r="998" spans="10:15" x14ac:dyDescent="0.2">
      <c r="J998" s="26" t="s">
        <v>4033</v>
      </c>
      <c r="K998" s="26" t="s">
        <v>5144</v>
      </c>
      <c r="N998" s="4" t="s">
        <v>4593</v>
      </c>
      <c r="O998" s="150" t="s">
        <v>6767</v>
      </c>
    </row>
    <row r="999" spans="10:15" x14ac:dyDescent="0.2">
      <c r="J999" s="26" t="s">
        <v>4033</v>
      </c>
      <c r="K999" s="26" t="s">
        <v>5145</v>
      </c>
      <c r="N999" s="4" t="s">
        <v>4593</v>
      </c>
      <c r="O999" s="150" t="s">
        <v>6768</v>
      </c>
    </row>
    <row r="1000" spans="10:15" x14ac:dyDescent="0.2">
      <c r="J1000" s="26" t="s">
        <v>4033</v>
      </c>
      <c r="K1000" s="26" t="s">
        <v>5146</v>
      </c>
      <c r="N1000" s="150" t="s">
        <v>4594</v>
      </c>
      <c r="O1000" s="150" t="s">
        <v>6766</v>
      </c>
    </row>
    <row r="1001" spans="10:15" x14ac:dyDescent="0.2">
      <c r="J1001" s="26" t="s">
        <v>4033</v>
      </c>
      <c r="K1001" s="26" t="s">
        <v>5147</v>
      </c>
      <c r="N1001" s="150" t="s">
        <v>4594</v>
      </c>
      <c r="O1001" s="150" t="s">
        <v>6767</v>
      </c>
    </row>
    <row r="1002" spans="10:15" x14ac:dyDescent="0.2">
      <c r="J1002" s="26" t="s">
        <v>4033</v>
      </c>
      <c r="K1002" s="26" t="s">
        <v>5148</v>
      </c>
      <c r="N1002" s="150" t="s">
        <v>4594</v>
      </c>
      <c r="O1002" s="150" t="s">
        <v>6768</v>
      </c>
    </row>
    <row r="1003" spans="10:15" x14ac:dyDescent="0.2">
      <c r="J1003" s="26" t="s">
        <v>4033</v>
      </c>
      <c r="K1003" s="26" t="s">
        <v>5149</v>
      </c>
      <c r="N1003" s="150" t="s">
        <v>4595</v>
      </c>
      <c r="O1003" s="150" t="s">
        <v>6766</v>
      </c>
    </row>
    <row r="1004" spans="10:15" x14ac:dyDescent="0.2">
      <c r="J1004" s="26" t="s">
        <v>4033</v>
      </c>
      <c r="K1004" s="26" t="s">
        <v>5150</v>
      </c>
      <c r="N1004" s="150" t="s">
        <v>4595</v>
      </c>
      <c r="O1004" s="150" t="s">
        <v>6767</v>
      </c>
    </row>
    <row r="1005" spans="10:15" x14ac:dyDescent="0.2">
      <c r="J1005" s="26" t="s">
        <v>4033</v>
      </c>
      <c r="K1005" s="26" t="s">
        <v>5151</v>
      </c>
      <c r="N1005" s="150" t="s">
        <v>4595</v>
      </c>
      <c r="O1005" s="150" t="s">
        <v>6768</v>
      </c>
    </row>
    <row r="1006" spans="10:15" x14ac:dyDescent="0.2">
      <c r="J1006" s="26" t="s">
        <v>4033</v>
      </c>
      <c r="K1006" s="26" t="s">
        <v>5152</v>
      </c>
      <c r="N1006" s="4" t="s">
        <v>4596</v>
      </c>
      <c r="O1006" s="150" t="s">
        <v>6766</v>
      </c>
    </row>
    <row r="1007" spans="10:15" x14ac:dyDescent="0.2">
      <c r="J1007" s="26" t="s">
        <v>4033</v>
      </c>
      <c r="K1007" s="26" t="s">
        <v>5153</v>
      </c>
      <c r="N1007" s="4" t="s">
        <v>4596</v>
      </c>
      <c r="O1007" s="150" t="s">
        <v>6767</v>
      </c>
    </row>
    <row r="1008" spans="10:15" x14ac:dyDescent="0.2">
      <c r="J1008" s="26" t="s">
        <v>4033</v>
      </c>
      <c r="K1008" s="26" t="s">
        <v>5154</v>
      </c>
      <c r="N1008" s="4" t="s">
        <v>4596</v>
      </c>
      <c r="O1008" s="150" t="s">
        <v>6768</v>
      </c>
    </row>
    <row r="1009" spans="10:15" x14ac:dyDescent="0.2">
      <c r="J1009" s="26" t="s">
        <v>4033</v>
      </c>
      <c r="K1009" s="26" t="s">
        <v>5155</v>
      </c>
      <c r="N1009" s="4" t="s">
        <v>4597</v>
      </c>
      <c r="O1009" s="150" t="s">
        <v>6766</v>
      </c>
    </row>
    <row r="1010" spans="10:15" x14ac:dyDescent="0.2">
      <c r="J1010" s="26" t="s">
        <v>4033</v>
      </c>
      <c r="K1010" s="26" t="s">
        <v>5156</v>
      </c>
      <c r="N1010" s="4" t="s">
        <v>4597</v>
      </c>
      <c r="O1010" s="150" t="s">
        <v>6767</v>
      </c>
    </row>
    <row r="1011" spans="10:15" x14ac:dyDescent="0.2">
      <c r="J1011" s="26" t="s">
        <v>4033</v>
      </c>
      <c r="K1011" s="26" t="s">
        <v>5157</v>
      </c>
      <c r="N1011" s="4" t="s">
        <v>4597</v>
      </c>
      <c r="O1011" s="150" t="s">
        <v>6768</v>
      </c>
    </row>
    <row r="1012" spans="10:15" x14ac:dyDescent="0.2">
      <c r="J1012" s="26" t="s">
        <v>4033</v>
      </c>
      <c r="K1012" s="26" t="s">
        <v>5158</v>
      </c>
      <c r="N1012" s="4" t="s">
        <v>4598</v>
      </c>
      <c r="O1012" s="150" t="s">
        <v>6766</v>
      </c>
    </row>
    <row r="1013" spans="10:15" x14ac:dyDescent="0.2">
      <c r="J1013" s="26" t="s">
        <v>4033</v>
      </c>
      <c r="K1013" s="26" t="s">
        <v>5159</v>
      </c>
      <c r="N1013" s="4" t="s">
        <v>4598</v>
      </c>
      <c r="O1013" s="150" t="s">
        <v>6767</v>
      </c>
    </row>
    <row r="1014" spans="10:15" x14ac:dyDescent="0.2">
      <c r="J1014" s="26" t="s">
        <v>4033</v>
      </c>
      <c r="K1014" s="26" t="s">
        <v>5160</v>
      </c>
      <c r="N1014" s="4" t="s">
        <v>4598</v>
      </c>
      <c r="O1014" s="150" t="s">
        <v>6768</v>
      </c>
    </row>
    <row r="1015" spans="10:15" x14ac:dyDescent="0.2">
      <c r="J1015" s="26" t="s">
        <v>4033</v>
      </c>
      <c r="K1015" s="26" t="s">
        <v>5161</v>
      </c>
      <c r="N1015" s="4" t="s">
        <v>4599</v>
      </c>
      <c r="O1015" s="150" t="s">
        <v>6766</v>
      </c>
    </row>
    <row r="1016" spans="10:15" x14ac:dyDescent="0.2">
      <c r="J1016" s="26" t="s">
        <v>4033</v>
      </c>
      <c r="K1016" s="26" t="s">
        <v>5162</v>
      </c>
      <c r="N1016" s="4" t="s">
        <v>4599</v>
      </c>
      <c r="O1016" s="150" t="s">
        <v>6767</v>
      </c>
    </row>
    <row r="1017" spans="10:15" x14ac:dyDescent="0.2">
      <c r="J1017" s="26" t="s">
        <v>4033</v>
      </c>
      <c r="K1017" s="26" t="s">
        <v>5163</v>
      </c>
      <c r="N1017" s="4" t="s">
        <v>4599</v>
      </c>
      <c r="O1017" s="150" t="s">
        <v>6768</v>
      </c>
    </row>
    <row r="1018" spans="10:15" x14ac:dyDescent="0.2">
      <c r="J1018" s="26" t="s">
        <v>4033</v>
      </c>
      <c r="K1018" s="26" t="s">
        <v>5164</v>
      </c>
      <c r="N1018" s="4" t="s">
        <v>4600</v>
      </c>
      <c r="O1018" s="150" t="s">
        <v>6766</v>
      </c>
    </row>
    <row r="1019" spans="10:15" x14ac:dyDescent="0.2">
      <c r="J1019" s="26" t="s">
        <v>4033</v>
      </c>
      <c r="K1019" s="26" t="s">
        <v>5165</v>
      </c>
      <c r="N1019" s="4" t="s">
        <v>4600</v>
      </c>
      <c r="O1019" s="150" t="s">
        <v>6767</v>
      </c>
    </row>
    <row r="1020" spans="10:15" x14ac:dyDescent="0.2">
      <c r="J1020" s="26" t="s">
        <v>4033</v>
      </c>
      <c r="K1020" s="26" t="s">
        <v>5166</v>
      </c>
      <c r="N1020" s="4" t="s">
        <v>4600</v>
      </c>
      <c r="O1020" s="150" t="s">
        <v>6768</v>
      </c>
    </row>
    <row r="1021" spans="10:15" x14ac:dyDescent="0.2">
      <c r="J1021" s="26" t="s">
        <v>4033</v>
      </c>
      <c r="K1021" s="26" t="s">
        <v>5167</v>
      </c>
      <c r="N1021" s="4" t="s">
        <v>4601</v>
      </c>
      <c r="O1021" s="150" t="s">
        <v>6766</v>
      </c>
    </row>
    <row r="1022" spans="10:15" x14ac:dyDescent="0.2">
      <c r="J1022" s="26" t="s">
        <v>4033</v>
      </c>
      <c r="K1022" s="26" t="s">
        <v>5168</v>
      </c>
      <c r="N1022" s="4" t="s">
        <v>4601</v>
      </c>
      <c r="O1022" s="150" t="s">
        <v>6767</v>
      </c>
    </row>
    <row r="1023" spans="10:15" x14ac:dyDescent="0.2">
      <c r="J1023" s="26" t="s">
        <v>4033</v>
      </c>
      <c r="K1023" s="26" t="s">
        <v>5169</v>
      </c>
      <c r="N1023" s="4" t="s">
        <v>4601</v>
      </c>
      <c r="O1023" s="150" t="s">
        <v>6768</v>
      </c>
    </row>
    <row r="1024" spans="10:15" x14ac:dyDescent="0.2">
      <c r="J1024" s="26" t="s">
        <v>4033</v>
      </c>
      <c r="K1024" s="26" t="s">
        <v>5170</v>
      </c>
      <c r="N1024" s="4" t="s">
        <v>4602</v>
      </c>
      <c r="O1024" s="150" t="s">
        <v>6766</v>
      </c>
    </row>
    <row r="1025" spans="10:15" x14ac:dyDescent="0.2">
      <c r="J1025" s="26" t="s">
        <v>4033</v>
      </c>
      <c r="K1025" s="26" t="s">
        <v>5171</v>
      </c>
      <c r="N1025" s="4" t="s">
        <v>4602</v>
      </c>
      <c r="O1025" s="150" t="s">
        <v>6767</v>
      </c>
    </row>
    <row r="1026" spans="10:15" x14ac:dyDescent="0.2">
      <c r="J1026" s="26" t="s">
        <v>7013</v>
      </c>
      <c r="K1026" s="26" t="s">
        <v>5172</v>
      </c>
      <c r="N1026" s="4" t="s">
        <v>4602</v>
      </c>
      <c r="O1026" s="150" t="s">
        <v>6768</v>
      </c>
    </row>
    <row r="1027" spans="10:15" x14ac:dyDescent="0.2">
      <c r="J1027" s="26" t="s">
        <v>7013</v>
      </c>
      <c r="K1027" s="26" t="s">
        <v>5173</v>
      </c>
      <c r="N1027" s="4" t="s">
        <v>4603</v>
      </c>
      <c r="O1027" s="150" t="s">
        <v>6766</v>
      </c>
    </row>
    <row r="1028" spans="10:15" x14ac:dyDescent="0.2">
      <c r="J1028" s="26" t="s">
        <v>4034</v>
      </c>
      <c r="K1028" s="26" t="s">
        <v>6972</v>
      </c>
      <c r="N1028" s="4" t="s">
        <v>4603</v>
      </c>
      <c r="O1028" s="150" t="s">
        <v>6767</v>
      </c>
    </row>
    <row r="1029" spans="10:15" x14ac:dyDescent="0.2">
      <c r="J1029" s="26" t="s">
        <v>4035</v>
      </c>
      <c r="K1029" s="26" t="s">
        <v>6972</v>
      </c>
      <c r="N1029" s="4" t="s">
        <v>4603</v>
      </c>
      <c r="O1029" s="150" t="s">
        <v>6768</v>
      </c>
    </row>
    <row r="1030" spans="10:15" x14ac:dyDescent="0.2">
      <c r="J1030" s="26" t="s">
        <v>4036</v>
      </c>
      <c r="K1030" s="26" t="s">
        <v>6972</v>
      </c>
      <c r="N1030" s="4" t="s">
        <v>4604</v>
      </c>
      <c r="O1030" s="150" t="s">
        <v>6766</v>
      </c>
    </row>
    <row r="1031" spans="10:15" x14ac:dyDescent="0.2">
      <c r="J1031" s="26" t="s">
        <v>4037</v>
      </c>
      <c r="K1031" s="29" t="s">
        <v>5174</v>
      </c>
      <c r="N1031" s="4" t="s">
        <v>4604</v>
      </c>
      <c r="O1031" s="150" t="s">
        <v>6767</v>
      </c>
    </row>
    <row r="1032" spans="10:15" x14ac:dyDescent="0.2">
      <c r="J1032" s="26" t="s">
        <v>4037</v>
      </c>
      <c r="K1032" s="29" t="s">
        <v>5175</v>
      </c>
      <c r="N1032" s="4" t="s">
        <v>4604</v>
      </c>
      <c r="O1032" s="150" t="s">
        <v>6768</v>
      </c>
    </row>
    <row r="1033" spans="10:15" x14ac:dyDescent="0.2">
      <c r="J1033" s="26" t="s">
        <v>4038</v>
      </c>
      <c r="K1033" s="26" t="s">
        <v>6972</v>
      </c>
      <c r="N1033" s="4" t="s">
        <v>4605</v>
      </c>
      <c r="O1033" s="150" t="s">
        <v>6766</v>
      </c>
    </row>
    <row r="1034" spans="10:15" x14ac:dyDescent="0.2">
      <c r="J1034" s="26" t="s">
        <v>4039</v>
      </c>
      <c r="K1034" s="26" t="s">
        <v>6972</v>
      </c>
      <c r="N1034" s="4" t="s">
        <v>4605</v>
      </c>
      <c r="O1034" s="150" t="s">
        <v>6767</v>
      </c>
    </row>
    <row r="1035" spans="10:15" x14ac:dyDescent="0.2">
      <c r="J1035" s="26" t="s">
        <v>4040</v>
      </c>
      <c r="K1035" s="26" t="s">
        <v>6972</v>
      </c>
      <c r="N1035" s="4" t="s">
        <v>4605</v>
      </c>
      <c r="O1035" s="150" t="s">
        <v>6768</v>
      </c>
    </row>
    <row r="1036" spans="10:15" x14ac:dyDescent="0.2">
      <c r="J1036" s="26" t="s">
        <v>4041</v>
      </c>
      <c r="K1036" s="26" t="s">
        <v>6973</v>
      </c>
      <c r="N1036" s="4" t="s">
        <v>4606</v>
      </c>
      <c r="O1036" s="150" t="s">
        <v>6766</v>
      </c>
    </row>
    <row r="1037" spans="10:15" x14ac:dyDescent="0.2">
      <c r="J1037" s="26" t="s">
        <v>4042</v>
      </c>
      <c r="K1037" s="26" t="s">
        <v>6973</v>
      </c>
      <c r="N1037" s="4" t="s">
        <v>4606</v>
      </c>
      <c r="O1037" s="150" t="s">
        <v>6767</v>
      </c>
    </row>
    <row r="1038" spans="10:15" x14ac:dyDescent="0.2">
      <c r="J1038" s="26" t="s">
        <v>4043</v>
      </c>
      <c r="K1038" s="26" t="s">
        <v>6973</v>
      </c>
      <c r="N1038" s="4" t="s">
        <v>4606</v>
      </c>
      <c r="O1038" s="150" t="s">
        <v>6768</v>
      </c>
    </row>
    <row r="1039" spans="10:15" x14ac:dyDescent="0.2">
      <c r="J1039" s="26" t="s">
        <v>7014</v>
      </c>
      <c r="K1039" s="26" t="s">
        <v>6973</v>
      </c>
      <c r="N1039" s="4" t="s">
        <v>4607</v>
      </c>
      <c r="O1039" s="150" t="s">
        <v>6766</v>
      </c>
    </row>
    <row r="1040" spans="10:15" x14ac:dyDescent="0.2">
      <c r="J1040" s="26" t="s">
        <v>4044</v>
      </c>
      <c r="K1040" s="26" t="s">
        <v>6973</v>
      </c>
      <c r="N1040" s="4" t="s">
        <v>4607</v>
      </c>
      <c r="O1040" s="150" t="s">
        <v>6767</v>
      </c>
    </row>
    <row r="1041" spans="10:15" x14ac:dyDescent="0.2">
      <c r="J1041" s="26" t="s">
        <v>4045</v>
      </c>
      <c r="K1041" s="26" t="s">
        <v>6973</v>
      </c>
      <c r="N1041" s="4" t="s">
        <v>4607</v>
      </c>
      <c r="O1041" s="150" t="s">
        <v>6768</v>
      </c>
    </row>
    <row r="1042" spans="10:15" x14ac:dyDescent="0.2">
      <c r="J1042" s="26" t="s">
        <v>4046</v>
      </c>
      <c r="K1042" s="26" t="s">
        <v>6973</v>
      </c>
      <c r="N1042" s="4" t="s">
        <v>4608</v>
      </c>
      <c r="O1042" s="150" t="s">
        <v>6766</v>
      </c>
    </row>
    <row r="1043" spans="10:15" x14ac:dyDescent="0.2">
      <c r="J1043" s="26" t="s">
        <v>4047</v>
      </c>
      <c r="K1043" s="26" t="s">
        <v>6973</v>
      </c>
      <c r="N1043" s="4" t="s">
        <v>4608</v>
      </c>
      <c r="O1043" s="150" t="s">
        <v>6767</v>
      </c>
    </row>
    <row r="1044" spans="10:15" x14ac:dyDescent="0.2">
      <c r="J1044" s="26" t="s">
        <v>4048</v>
      </c>
      <c r="K1044" s="26" t="s">
        <v>6973</v>
      </c>
      <c r="N1044" s="4" t="s">
        <v>4608</v>
      </c>
      <c r="O1044" s="150" t="s">
        <v>6768</v>
      </c>
    </row>
    <row r="1045" spans="10:15" x14ac:dyDescent="0.2">
      <c r="J1045" s="26" t="s">
        <v>4049</v>
      </c>
      <c r="K1045" s="26" t="s">
        <v>6973</v>
      </c>
      <c r="N1045" s="4" t="s">
        <v>4609</v>
      </c>
      <c r="O1045" s="150" t="s">
        <v>6766</v>
      </c>
    </row>
    <row r="1046" spans="10:15" x14ac:dyDescent="0.2">
      <c r="J1046" s="26" t="s">
        <v>4050</v>
      </c>
      <c r="K1046" s="26" t="s">
        <v>6973</v>
      </c>
      <c r="N1046" s="4" t="s">
        <v>4609</v>
      </c>
      <c r="O1046" s="150" t="s">
        <v>6767</v>
      </c>
    </row>
    <row r="1047" spans="10:15" x14ac:dyDescent="0.2">
      <c r="J1047" s="26" t="s">
        <v>4051</v>
      </c>
      <c r="K1047" s="26" t="s">
        <v>6973</v>
      </c>
      <c r="N1047" s="4" t="s">
        <v>4609</v>
      </c>
      <c r="O1047" s="150" t="s">
        <v>6768</v>
      </c>
    </row>
    <row r="1048" spans="10:15" x14ac:dyDescent="0.2">
      <c r="J1048" s="26" t="s">
        <v>4052</v>
      </c>
      <c r="K1048" s="26" t="s">
        <v>6973</v>
      </c>
      <c r="N1048" s="4" t="s">
        <v>4610</v>
      </c>
      <c r="O1048" s="150" t="s">
        <v>6766</v>
      </c>
    </row>
    <row r="1049" spans="10:15" x14ac:dyDescent="0.2">
      <c r="J1049" s="26" t="s">
        <v>4053</v>
      </c>
      <c r="K1049" s="26" t="s">
        <v>6973</v>
      </c>
      <c r="N1049" s="4" t="s">
        <v>4610</v>
      </c>
      <c r="O1049" s="150" t="s">
        <v>6767</v>
      </c>
    </row>
    <row r="1050" spans="10:15" x14ac:dyDescent="0.2">
      <c r="J1050" s="26" t="s">
        <v>4054</v>
      </c>
      <c r="K1050" s="26" t="s">
        <v>5176</v>
      </c>
      <c r="N1050" s="4" t="s">
        <v>4610</v>
      </c>
      <c r="O1050" s="150" t="s">
        <v>6768</v>
      </c>
    </row>
    <row r="1051" spans="10:15" x14ac:dyDescent="0.2">
      <c r="J1051" s="26" t="s">
        <v>4054</v>
      </c>
      <c r="K1051" s="26" t="s">
        <v>5177</v>
      </c>
      <c r="N1051" s="4" t="s">
        <v>4611</v>
      </c>
      <c r="O1051" s="150" t="s">
        <v>6766</v>
      </c>
    </row>
    <row r="1052" spans="10:15" x14ac:dyDescent="0.2">
      <c r="J1052" s="26" t="s">
        <v>4054</v>
      </c>
      <c r="K1052" s="26" t="s">
        <v>5178</v>
      </c>
      <c r="N1052" s="4" t="s">
        <v>4611</v>
      </c>
      <c r="O1052" s="150" t="s">
        <v>6767</v>
      </c>
    </row>
    <row r="1053" spans="10:15" x14ac:dyDescent="0.2">
      <c r="J1053" s="26" t="s">
        <v>4054</v>
      </c>
      <c r="K1053" s="26" t="s">
        <v>5179</v>
      </c>
      <c r="N1053" s="4" t="s">
        <v>4611</v>
      </c>
      <c r="O1053" s="150" t="s">
        <v>6768</v>
      </c>
    </row>
    <row r="1054" spans="10:15" x14ac:dyDescent="0.2">
      <c r="J1054" s="26" t="s">
        <v>4054</v>
      </c>
      <c r="K1054" s="26" t="s">
        <v>5180</v>
      </c>
      <c r="N1054" s="4" t="s">
        <v>4612</v>
      </c>
      <c r="O1054" s="150" t="s">
        <v>6766</v>
      </c>
    </row>
    <row r="1055" spans="10:15" x14ac:dyDescent="0.2">
      <c r="J1055" s="26" t="s">
        <v>4054</v>
      </c>
      <c r="K1055" s="26" t="s">
        <v>5181</v>
      </c>
      <c r="N1055" s="4" t="s">
        <v>4612</v>
      </c>
      <c r="O1055" s="150" t="s">
        <v>6767</v>
      </c>
    </row>
    <row r="1056" spans="10:15" x14ac:dyDescent="0.2">
      <c r="J1056" s="26" t="s">
        <v>4054</v>
      </c>
      <c r="K1056" s="26" t="s">
        <v>5182</v>
      </c>
      <c r="N1056" s="4" t="s">
        <v>4612</v>
      </c>
      <c r="O1056" s="150" t="s">
        <v>6768</v>
      </c>
    </row>
    <row r="1057" spans="10:15" x14ac:dyDescent="0.2">
      <c r="J1057" s="26" t="s">
        <v>4054</v>
      </c>
      <c r="K1057" s="26" t="s">
        <v>5183</v>
      </c>
      <c r="N1057" s="4" t="s">
        <v>4613</v>
      </c>
      <c r="O1057" s="150" t="s">
        <v>6766</v>
      </c>
    </row>
    <row r="1058" spans="10:15" x14ac:dyDescent="0.2">
      <c r="J1058" s="26" t="s">
        <v>4054</v>
      </c>
      <c r="K1058" s="26" t="s">
        <v>5184</v>
      </c>
      <c r="N1058" s="4" t="s">
        <v>4613</v>
      </c>
      <c r="O1058" s="150" t="s">
        <v>6767</v>
      </c>
    </row>
    <row r="1059" spans="10:15" x14ac:dyDescent="0.2">
      <c r="J1059" s="26" t="s">
        <v>4054</v>
      </c>
      <c r="K1059" s="26" t="s">
        <v>5185</v>
      </c>
      <c r="N1059" s="4" t="s">
        <v>4613</v>
      </c>
      <c r="O1059" s="150" t="s">
        <v>6768</v>
      </c>
    </row>
    <row r="1060" spans="10:15" x14ac:dyDescent="0.2">
      <c r="J1060" s="26" t="s">
        <v>4054</v>
      </c>
      <c r="K1060" s="26" t="s">
        <v>5186</v>
      </c>
      <c r="N1060" s="4" t="s">
        <v>4614</v>
      </c>
      <c r="O1060" s="150" t="s">
        <v>6766</v>
      </c>
    </row>
    <row r="1061" spans="10:15" x14ac:dyDescent="0.2">
      <c r="J1061" s="26" t="s">
        <v>4054</v>
      </c>
      <c r="K1061" s="26" t="s">
        <v>5187</v>
      </c>
      <c r="N1061" s="4" t="s">
        <v>4614</v>
      </c>
      <c r="O1061" s="150" t="s">
        <v>6767</v>
      </c>
    </row>
    <row r="1062" spans="10:15" x14ac:dyDescent="0.2">
      <c r="J1062" s="26" t="s">
        <v>4054</v>
      </c>
      <c r="K1062" s="26" t="s">
        <v>5188</v>
      </c>
      <c r="N1062" s="4" t="s">
        <v>4614</v>
      </c>
      <c r="O1062" s="150" t="s">
        <v>6768</v>
      </c>
    </row>
    <row r="1063" spans="10:15" x14ac:dyDescent="0.2">
      <c r="J1063" s="26" t="s">
        <v>4054</v>
      </c>
      <c r="K1063" s="26" t="s">
        <v>5189</v>
      </c>
      <c r="N1063" s="4" t="s">
        <v>4615</v>
      </c>
      <c r="O1063" s="150" t="s">
        <v>6766</v>
      </c>
    </row>
    <row r="1064" spans="10:15" x14ac:dyDescent="0.2">
      <c r="J1064" s="26" t="s">
        <v>4055</v>
      </c>
      <c r="K1064" s="26" t="s">
        <v>4055</v>
      </c>
      <c r="N1064" s="4" t="s">
        <v>4615</v>
      </c>
      <c r="O1064" s="150" t="s">
        <v>6767</v>
      </c>
    </row>
    <row r="1065" spans="10:15" x14ac:dyDescent="0.2">
      <c r="J1065" s="26" t="s">
        <v>4055</v>
      </c>
      <c r="K1065" s="26" t="s">
        <v>5190</v>
      </c>
      <c r="N1065" s="4" t="s">
        <v>4615</v>
      </c>
      <c r="O1065" s="150" t="s">
        <v>6768</v>
      </c>
    </row>
    <row r="1066" spans="10:15" x14ac:dyDescent="0.2">
      <c r="J1066" s="26" t="s">
        <v>4055</v>
      </c>
      <c r="K1066" s="26" t="s">
        <v>5191</v>
      </c>
      <c r="N1066" s="4" t="s">
        <v>6591</v>
      </c>
      <c r="O1066" s="4" t="s">
        <v>6938</v>
      </c>
    </row>
    <row r="1067" spans="10:15" x14ac:dyDescent="0.2">
      <c r="J1067" s="26" t="s">
        <v>4055</v>
      </c>
      <c r="K1067" s="26" t="s">
        <v>5192</v>
      </c>
      <c r="N1067" s="4" t="s">
        <v>6561</v>
      </c>
      <c r="O1067" s="4" t="s">
        <v>6938</v>
      </c>
    </row>
    <row r="1068" spans="10:15" x14ac:dyDescent="0.2">
      <c r="J1068" s="26" t="s">
        <v>4055</v>
      </c>
      <c r="K1068" s="26" t="s">
        <v>5193</v>
      </c>
      <c r="N1068" s="4" t="s">
        <v>4745</v>
      </c>
      <c r="O1068" s="4" t="s">
        <v>6782</v>
      </c>
    </row>
    <row r="1069" spans="10:15" x14ac:dyDescent="0.2">
      <c r="J1069" s="26" t="s">
        <v>4055</v>
      </c>
      <c r="K1069" s="26" t="s">
        <v>5194</v>
      </c>
      <c r="N1069" s="4" t="s">
        <v>4362</v>
      </c>
      <c r="O1069" s="27" t="s">
        <v>4013</v>
      </c>
    </row>
    <row r="1070" spans="10:15" x14ac:dyDescent="0.2">
      <c r="J1070" s="26" t="s">
        <v>4055</v>
      </c>
      <c r="K1070" s="26" t="s">
        <v>5195</v>
      </c>
      <c r="N1070" s="4" t="s">
        <v>4639</v>
      </c>
      <c r="O1070" s="4" t="s">
        <v>6766</v>
      </c>
    </row>
    <row r="1071" spans="10:15" x14ac:dyDescent="0.2">
      <c r="J1071" s="26" t="s">
        <v>4055</v>
      </c>
      <c r="K1071" s="26" t="s">
        <v>5196</v>
      </c>
      <c r="N1071" s="4" t="s">
        <v>4640</v>
      </c>
      <c r="O1071" s="4" t="s">
        <v>6766</v>
      </c>
    </row>
    <row r="1072" spans="10:15" x14ac:dyDescent="0.2">
      <c r="J1072" s="26" t="s">
        <v>4055</v>
      </c>
      <c r="K1072" s="26" t="s">
        <v>5197</v>
      </c>
      <c r="N1072" s="4" t="s">
        <v>4641</v>
      </c>
      <c r="O1072" s="4" t="s">
        <v>6766</v>
      </c>
    </row>
    <row r="1073" spans="10:15" x14ac:dyDescent="0.2">
      <c r="J1073" s="26" t="s">
        <v>4055</v>
      </c>
      <c r="K1073" s="52" t="s">
        <v>5198</v>
      </c>
      <c r="N1073" s="150" t="s">
        <v>5721</v>
      </c>
      <c r="O1073" s="4" t="s">
        <v>6866</v>
      </c>
    </row>
    <row r="1074" spans="10:15" x14ac:dyDescent="0.2">
      <c r="J1074" s="26" t="s">
        <v>4055</v>
      </c>
      <c r="K1074" s="26" t="s">
        <v>5199</v>
      </c>
      <c r="N1074" s="4" t="s">
        <v>4407</v>
      </c>
      <c r="O1074" s="27" t="s">
        <v>4013</v>
      </c>
    </row>
    <row r="1075" spans="10:15" x14ac:dyDescent="0.2">
      <c r="J1075" s="26" t="s">
        <v>4055</v>
      </c>
      <c r="K1075" s="26" t="s">
        <v>5200</v>
      </c>
      <c r="N1075" s="160" t="s">
        <v>5429</v>
      </c>
      <c r="O1075" s="161" t="s">
        <v>4013</v>
      </c>
    </row>
    <row r="1076" spans="10:15" x14ac:dyDescent="0.2">
      <c r="J1076" s="26" t="s">
        <v>4055</v>
      </c>
      <c r="K1076" s="26" t="s">
        <v>5201</v>
      </c>
      <c r="N1076" s="150" t="s">
        <v>5722</v>
      </c>
      <c r="O1076" s="4" t="s">
        <v>6872</v>
      </c>
    </row>
    <row r="1077" spans="10:15" x14ac:dyDescent="0.2">
      <c r="J1077" s="26" t="s">
        <v>4055</v>
      </c>
      <c r="K1077" s="26" t="s">
        <v>5202</v>
      </c>
      <c r="N1077" s="150" t="s">
        <v>5723</v>
      </c>
      <c r="O1077" s="4" t="s">
        <v>6876</v>
      </c>
    </row>
    <row r="1078" spans="10:15" x14ac:dyDescent="0.2">
      <c r="J1078" s="26" t="s">
        <v>4055</v>
      </c>
      <c r="K1078" s="26" t="s">
        <v>5203</v>
      </c>
      <c r="N1078" s="4" t="s">
        <v>5237</v>
      </c>
      <c r="O1078" s="4" t="s">
        <v>6823</v>
      </c>
    </row>
    <row r="1079" spans="10:15" x14ac:dyDescent="0.2">
      <c r="J1079" s="26" t="s">
        <v>4055</v>
      </c>
      <c r="K1079" s="26" t="s">
        <v>5204</v>
      </c>
      <c r="N1079" s="4" t="s">
        <v>6240</v>
      </c>
      <c r="O1079" s="4" t="s">
        <v>6906</v>
      </c>
    </row>
    <row r="1080" spans="10:15" x14ac:dyDescent="0.2">
      <c r="J1080" s="26" t="s">
        <v>4055</v>
      </c>
      <c r="K1080" s="26" t="s">
        <v>5205</v>
      </c>
      <c r="N1080" s="150" t="s">
        <v>5064</v>
      </c>
      <c r="O1080" s="150" t="s">
        <v>6766</v>
      </c>
    </row>
    <row r="1081" spans="10:15" x14ac:dyDescent="0.2">
      <c r="J1081" s="26" t="s">
        <v>4055</v>
      </c>
      <c r="K1081" s="26" t="s">
        <v>5206</v>
      </c>
      <c r="N1081" s="150" t="s">
        <v>5407</v>
      </c>
      <c r="O1081" s="4" t="s">
        <v>6828</v>
      </c>
    </row>
    <row r="1082" spans="10:15" x14ac:dyDescent="0.2">
      <c r="J1082" s="26" t="s">
        <v>4055</v>
      </c>
      <c r="K1082" s="26" t="s">
        <v>5207</v>
      </c>
      <c r="N1082" s="150" t="s">
        <v>5408</v>
      </c>
      <c r="O1082" s="4" t="s">
        <v>6828</v>
      </c>
    </row>
    <row r="1083" spans="10:15" x14ac:dyDescent="0.2">
      <c r="J1083" s="26" t="s">
        <v>4055</v>
      </c>
      <c r="K1083" s="26" t="s">
        <v>5208</v>
      </c>
      <c r="N1083" s="4" t="s">
        <v>4746</v>
      </c>
      <c r="O1083" s="4" t="s">
        <v>6782</v>
      </c>
    </row>
    <row r="1084" spans="10:15" x14ac:dyDescent="0.2">
      <c r="J1084" s="26" t="s">
        <v>4055</v>
      </c>
      <c r="K1084" s="26" t="s">
        <v>5209</v>
      </c>
      <c r="N1084" s="4" t="s">
        <v>6207</v>
      </c>
      <c r="O1084" s="4" t="s">
        <v>6906</v>
      </c>
    </row>
    <row r="1085" spans="10:15" x14ac:dyDescent="0.2">
      <c r="J1085" s="26" t="s">
        <v>4055</v>
      </c>
      <c r="K1085" s="26" t="s">
        <v>5210</v>
      </c>
      <c r="N1085" s="4" t="s">
        <v>4963</v>
      </c>
      <c r="O1085" s="4" t="s">
        <v>6800</v>
      </c>
    </row>
    <row r="1086" spans="10:15" x14ac:dyDescent="0.2">
      <c r="J1086" s="26" t="s">
        <v>4055</v>
      </c>
      <c r="K1086" s="26" t="s">
        <v>5211</v>
      </c>
      <c r="N1086" s="150" t="s">
        <v>5724</v>
      </c>
      <c r="O1086" s="4" t="s">
        <v>6870</v>
      </c>
    </row>
    <row r="1087" spans="10:15" x14ac:dyDescent="0.2">
      <c r="J1087" s="26" t="s">
        <v>4055</v>
      </c>
      <c r="K1087" s="26" t="s">
        <v>5212</v>
      </c>
      <c r="N1087" s="150" t="s">
        <v>5725</v>
      </c>
      <c r="O1087" s="4" t="s">
        <v>6863</v>
      </c>
    </row>
    <row r="1088" spans="10:15" x14ac:dyDescent="0.2">
      <c r="J1088" s="26" t="s">
        <v>4055</v>
      </c>
      <c r="K1088" s="26" t="s">
        <v>5213</v>
      </c>
      <c r="N1088" s="27" t="s">
        <v>4291</v>
      </c>
      <c r="O1088" s="27" t="s">
        <v>4013</v>
      </c>
    </row>
    <row r="1089" spans="10:15" x14ac:dyDescent="0.2">
      <c r="J1089" s="26" t="s">
        <v>4056</v>
      </c>
      <c r="K1089" s="26" t="s">
        <v>4056</v>
      </c>
      <c r="N1089" s="4" t="s">
        <v>6493</v>
      </c>
      <c r="O1089" s="4" t="s">
        <v>6938</v>
      </c>
    </row>
    <row r="1090" spans="10:15" x14ac:dyDescent="0.2">
      <c r="J1090" s="26" t="s">
        <v>4056</v>
      </c>
      <c r="K1090" s="26" t="s">
        <v>5214</v>
      </c>
      <c r="N1090" s="148" t="s">
        <v>5988</v>
      </c>
      <c r="O1090" s="4" t="s">
        <v>6884</v>
      </c>
    </row>
    <row r="1091" spans="10:15" x14ac:dyDescent="0.2">
      <c r="J1091" s="26" t="s">
        <v>4056</v>
      </c>
      <c r="K1091" s="26" t="s">
        <v>5215</v>
      </c>
      <c r="N1091" s="4" t="s">
        <v>6311</v>
      </c>
      <c r="O1091" s="4" t="s">
        <v>6915</v>
      </c>
    </row>
    <row r="1092" spans="10:15" x14ac:dyDescent="0.2">
      <c r="J1092" s="26" t="s">
        <v>4056</v>
      </c>
      <c r="K1092" s="26" t="s">
        <v>5216</v>
      </c>
      <c r="N1092" s="4" t="s">
        <v>4462</v>
      </c>
      <c r="O1092" s="4" t="s">
        <v>6764</v>
      </c>
    </row>
    <row r="1093" spans="10:15" x14ac:dyDescent="0.2">
      <c r="J1093" s="26" t="s">
        <v>4056</v>
      </c>
      <c r="K1093" s="26" t="s">
        <v>5217</v>
      </c>
      <c r="N1093" s="4" t="s">
        <v>4350</v>
      </c>
      <c r="O1093" s="27" t="s">
        <v>4013</v>
      </c>
    </row>
    <row r="1094" spans="10:15" x14ac:dyDescent="0.2">
      <c r="J1094" s="26" t="s">
        <v>4056</v>
      </c>
      <c r="K1094" s="26" t="s">
        <v>5218</v>
      </c>
      <c r="N1094" s="158" t="s">
        <v>5332</v>
      </c>
      <c r="O1094" s="150" t="s">
        <v>4013</v>
      </c>
    </row>
    <row r="1095" spans="10:15" x14ac:dyDescent="0.2">
      <c r="J1095" s="26" t="s">
        <v>4056</v>
      </c>
      <c r="K1095" s="26" t="s">
        <v>5219</v>
      </c>
      <c r="N1095" s="4" t="s">
        <v>6450</v>
      </c>
      <c r="O1095" s="4" t="s">
        <v>4013</v>
      </c>
    </row>
    <row r="1096" spans="10:15" x14ac:dyDescent="0.2">
      <c r="J1096" s="26" t="s">
        <v>4056</v>
      </c>
      <c r="K1096" s="26" t="s">
        <v>5220</v>
      </c>
      <c r="N1096" s="29" t="s">
        <v>4431</v>
      </c>
      <c r="O1096" s="4" t="s">
        <v>6756</v>
      </c>
    </row>
    <row r="1097" spans="10:15" x14ac:dyDescent="0.2">
      <c r="J1097" s="26" t="s">
        <v>4056</v>
      </c>
      <c r="K1097" s="40" t="s">
        <v>5221</v>
      </c>
      <c r="N1097" s="148" t="s">
        <v>5316</v>
      </c>
      <c r="O1097" s="4" t="s">
        <v>6826</v>
      </c>
    </row>
    <row r="1098" spans="10:15" x14ac:dyDescent="0.2">
      <c r="J1098" s="26" t="s">
        <v>4056</v>
      </c>
      <c r="K1098" s="26" t="s">
        <v>5222</v>
      </c>
      <c r="N1098" s="4" t="s">
        <v>5230</v>
      </c>
      <c r="O1098" s="4" t="s">
        <v>6823</v>
      </c>
    </row>
    <row r="1099" spans="10:15" x14ac:dyDescent="0.2">
      <c r="J1099" s="26" t="s">
        <v>4056</v>
      </c>
      <c r="K1099" s="26" t="s">
        <v>5223</v>
      </c>
      <c r="N1099" s="161" t="s">
        <v>6164</v>
      </c>
      <c r="O1099" s="4" t="s">
        <v>4013</v>
      </c>
    </row>
    <row r="1100" spans="10:15" x14ac:dyDescent="0.2">
      <c r="J1100" s="26" t="s">
        <v>4057</v>
      </c>
      <c r="K1100" s="26" t="s">
        <v>5224</v>
      </c>
      <c r="N1100" s="4" t="s">
        <v>6494</v>
      </c>
      <c r="O1100" s="4" t="s">
        <v>6938</v>
      </c>
    </row>
    <row r="1101" spans="10:15" x14ac:dyDescent="0.2">
      <c r="J1101" s="26" t="s">
        <v>4057</v>
      </c>
      <c r="K1101" s="26" t="s">
        <v>5225</v>
      </c>
      <c r="N1101" s="157" t="s">
        <v>5221</v>
      </c>
      <c r="O1101" s="4" t="s">
        <v>6825</v>
      </c>
    </row>
    <row r="1102" spans="10:15" x14ac:dyDescent="0.2">
      <c r="J1102" s="26" t="s">
        <v>4057</v>
      </c>
      <c r="K1102" s="26" t="s">
        <v>5226</v>
      </c>
      <c r="N1102" s="4" t="s">
        <v>4456</v>
      </c>
      <c r="O1102" s="4" t="s">
        <v>6759</v>
      </c>
    </row>
    <row r="1103" spans="10:15" x14ac:dyDescent="0.2">
      <c r="J1103" s="26" t="s">
        <v>4057</v>
      </c>
      <c r="K1103" s="26" t="s">
        <v>5227</v>
      </c>
      <c r="N1103" s="148" t="s">
        <v>4432</v>
      </c>
      <c r="O1103" s="4" t="s">
        <v>6756</v>
      </c>
    </row>
    <row r="1104" spans="10:15" x14ac:dyDescent="0.2">
      <c r="J1104" s="26" t="s">
        <v>4057</v>
      </c>
      <c r="K1104" s="26" t="s">
        <v>402</v>
      </c>
      <c r="N1104" s="4" t="s">
        <v>4351</v>
      </c>
      <c r="O1104" s="27" t="s">
        <v>4013</v>
      </c>
    </row>
    <row r="1105" spans="10:15" x14ac:dyDescent="0.2">
      <c r="J1105" s="26" t="s">
        <v>4057</v>
      </c>
      <c r="K1105" s="26" t="s">
        <v>5228</v>
      </c>
      <c r="N1105" s="4" t="s">
        <v>4642</v>
      </c>
      <c r="O1105" s="4" t="s">
        <v>6766</v>
      </c>
    </row>
    <row r="1106" spans="10:15" x14ac:dyDescent="0.2">
      <c r="J1106" s="26" t="s">
        <v>4057</v>
      </c>
      <c r="K1106" s="26" t="s">
        <v>5229</v>
      </c>
      <c r="N1106" s="4" t="s">
        <v>4642</v>
      </c>
      <c r="O1106" s="150" t="s">
        <v>6769</v>
      </c>
    </row>
    <row r="1107" spans="10:15" x14ac:dyDescent="0.2">
      <c r="J1107" s="26" t="s">
        <v>4057</v>
      </c>
      <c r="K1107" s="26" t="s">
        <v>5230</v>
      </c>
      <c r="N1107" s="4" t="s">
        <v>4642</v>
      </c>
      <c r="O1107" s="150" t="s">
        <v>6770</v>
      </c>
    </row>
    <row r="1108" spans="10:15" x14ac:dyDescent="0.2">
      <c r="J1108" s="26" t="s">
        <v>4057</v>
      </c>
      <c r="K1108" s="26" t="s">
        <v>5231</v>
      </c>
      <c r="N1108" s="4" t="s">
        <v>4642</v>
      </c>
      <c r="O1108" s="150" t="s">
        <v>6771</v>
      </c>
    </row>
    <row r="1109" spans="10:15" x14ac:dyDescent="0.2">
      <c r="J1109" s="26" t="s">
        <v>4057</v>
      </c>
      <c r="K1109" s="26" t="s">
        <v>5232</v>
      </c>
      <c r="N1109" s="4" t="s">
        <v>4642</v>
      </c>
      <c r="O1109" s="150" t="s">
        <v>6772</v>
      </c>
    </row>
    <row r="1110" spans="10:15" x14ac:dyDescent="0.2">
      <c r="J1110" s="26" t="s">
        <v>4057</v>
      </c>
      <c r="K1110" s="26" t="s">
        <v>5233</v>
      </c>
      <c r="N1110" s="4" t="s">
        <v>4642</v>
      </c>
      <c r="O1110" s="150" t="s">
        <v>6773</v>
      </c>
    </row>
    <row r="1111" spans="10:15" x14ac:dyDescent="0.2">
      <c r="J1111" s="26" t="s">
        <v>4057</v>
      </c>
      <c r="K1111" s="26" t="s">
        <v>5234</v>
      </c>
      <c r="N1111" s="4" t="s">
        <v>4642</v>
      </c>
      <c r="O1111" s="150" t="s">
        <v>6774</v>
      </c>
    </row>
    <row r="1112" spans="10:15" x14ac:dyDescent="0.2">
      <c r="J1112" s="26" t="s">
        <v>4057</v>
      </c>
      <c r="K1112" s="26" t="s">
        <v>5235</v>
      </c>
      <c r="N1112" s="4" t="s">
        <v>5131</v>
      </c>
      <c r="O1112" s="4" t="s">
        <v>6766</v>
      </c>
    </row>
    <row r="1113" spans="10:15" x14ac:dyDescent="0.2">
      <c r="J1113" s="26" t="s">
        <v>3883</v>
      </c>
      <c r="K1113" s="26" t="s">
        <v>3883</v>
      </c>
      <c r="N1113" s="4" t="s">
        <v>4814</v>
      </c>
      <c r="O1113" s="4" t="s">
        <v>6796</v>
      </c>
    </row>
    <row r="1114" spans="10:15" x14ac:dyDescent="0.2">
      <c r="J1114" s="26" t="s">
        <v>3883</v>
      </c>
      <c r="K1114" s="26" t="s">
        <v>5236</v>
      </c>
      <c r="N1114" s="4" t="s">
        <v>4814</v>
      </c>
      <c r="O1114" s="4" t="s">
        <v>6756</v>
      </c>
    </row>
    <row r="1115" spans="10:15" x14ac:dyDescent="0.2">
      <c r="J1115" s="26" t="s">
        <v>3883</v>
      </c>
      <c r="K1115" s="26" t="s">
        <v>5237</v>
      </c>
      <c r="N1115" s="4" t="s">
        <v>6015</v>
      </c>
      <c r="O1115" s="4" t="s">
        <v>4013</v>
      </c>
    </row>
    <row r="1116" spans="10:15" x14ac:dyDescent="0.2">
      <c r="J1116" s="26" t="s">
        <v>3883</v>
      </c>
      <c r="K1116" s="26" t="s">
        <v>5238</v>
      </c>
      <c r="N1116" s="4" t="s">
        <v>4391</v>
      </c>
      <c r="O1116" s="27" t="s">
        <v>4013</v>
      </c>
    </row>
    <row r="1117" spans="10:15" x14ac:dyDescent="0.2">
      <c r="J1117" s="26" t="s">
        <v>3883</v>
      </c>
      <c r="K1117" s="26" t="s">
        <v>5239</v>
      </c>
      <c r="N1117" s="4" t="s">
        <v>5333</v>
      </c>
      <c r="O1117" s="150" t="s">
        <v>4013</v>
      </c>
    </row>
    <row r="1118" spans="10:15" x14ac:dyDescent="0.2">
      <c r="J1118" s="26" t="s">
        <v>3883</v>
      </c>
      <c r="K1118" s="26" t="s">
        <v>5240</v>
      </c>
      <c r="N1118" s="4" t="s">
        <v>6245</v>
      </c>
      <c r="O1118" s="4" t="s">
        <v>6906</v>
      </c>
    </row>
    <row r="1119" spans="10:15" x14ac:dyDescent="0.2">
      <c r="J1119" s="26" t="s">
        <v>3883</v>
      </c>
      <c r="K1119" s="26" t="s">
        <v>5241</v>
      </c>
      <c r="N1119" s="4" t="s">
        <v>6246</v>
      </c>
      <c r="O1119" s="4" t="s">
        <v>6906</v>
      </c>
    </row>
    <row r="1120" spans="10:15" x14ac:dyDescent="0.2">
      <c r="J1120" s="26" t="s">
        <v>3883</v>
      </c>
      <c r="K1120" s="26" t="s">
        <v>5242</v>
      </c>
      <c r="N1120" s="4" t="s">
        <v>6001</v>
      </c>
      <c r="O1120" s="4" t="s">
        <v>4013</v>
      </c>
    </row>
    <row r="1121" spans="10:15" x14ac:dyDescent="0.2">
      <c r="J1121" s="26" t="s">
        <v>3883</v>
      </c>
      <c r="K1121" s="26" t="s">
        <v>5243</v>
      </c>
      <c r="N1121" s="4" t="s">
        <v>4392</v>
      </c>
      <c r="O1121" s="27" t="s">
        <v>4013</v>
      </c>
    </row>
    <row r="1122" spans="10:15" x14ac:dyDescent="0.2">
      <c r="J1122" s="26" t="s">
        <v>3883</v>
      </c>
      <c r="K1122" s="26" t="s">
        <v>5244</v>
      </c>
      <c r="N1122" s="4" t="s">
        <v>6574</v>
      </c>
      <c r="O1122" s="4" t="s">
        <v>6938</v>
      </c>
    </row>
    <row r="1123" spans="10:15" x14ac:dyDescent="0.2">
      <c r="J1123" s="26" t="s">
        <v>3883</v>
      </c>
      <c r="K1123" s="26" t="s">
        <v>5245</v>
      </c>
      <c r="N1123" s="4" t="s">
        <v>5065</v>
      </c>
      <c r="O1123" s="4" t="s">
        <v>6766</v>
      </c>
    </row>
    <row r="1124" spans="10:15" x14ac:dyDescent="0.2">
      <c r="J1124" s="26" t="s">
        <v>3883</v>
      </c>
      <c r="K1124" s="26" t="s">
        <v>5246</v>
      </c>
      <c r="N1124" s="163" t="s">
        <v>5974</v>
      </c>
      <c r="O1124" s="4" t="s">
        <v>4013</v>
      </c>
    </row>
    <row r="1125" spans="10:15" x14ac:dyDescent="0.2">
      <c r="J1125" s="26" t="s">
        <v>3883</v>
      </c>
      <c r="K1125" s="26" t="s">
        <v>5247</v>
      </c>
      <c r="N1125" s="4" t="s">
        <v>6431</v>
      </c>
      <c r="O1125" s="4" t="s">
        <v>4013</v>
      </c>
    </row>
    <row r="1126" spans="10:15" x14ac:dyDescent="0.2">
      <c r="J1126" s="26" t="s">
        <v>3883</v>
      </c>
      <c r="K1126" s="26" t="s">
        <v>5248</v>
      </c>
      <c r="N1126" s="4" t="s">
        <v>6407</v>
      </c>
      <c r="O1126" s="4" t="s">
        <v>4013</v>
      </c>
    </row>
    <row r="1127" spans="10:15" x14ac:dyDescent="0.2">
      <c r="J1127" s="26" t="s">
        <v>3883</v>
      </c>
      <c r="K1127" s="26" t="s">
        <v>5249</v>
      </c>
      <c r="N1127" s="29" t="s">
        <v>4433</v>
      </c>
      <c r="O1127" s="4" t="s">
        <v>6756</v>
      </c>
    </row>
    <row r="1128" spans="10:15" x14ac:dyDescent="0.2">
      <c r="J1128" s="26" t="s">
        <v>3883</v>
      </c>
      <c r="K1128" s="26" t="s">
        <v>5250</v>
      </c>
      <c r="N1128" s="4" t="s">
        <v>6186</v>
      </c>
      <c r="O1128" s="4" t="s">
        <v>6906</v>
      </c>
    </row>
    <row r="1129" spans="10:15" x14ac:dyDescent="0.2">
      <c r="J1129" s="26" t="s">
        <v>3883</v>
      </c>
      <c r="K1129" s="26" t="s">
        <v>5251</v>
      </c>
      <c r="N1129" s="4" t="s">
        <v>6495</v>
      </c>
      <c r="O1129" s="4" t="s">
        <v>6938</v>
      </c>
    </row>
    <row r="1130" spans="10:15" x14ac:dyDescent="0.2">
      <c r="J1130" s="26" t="s">
        <v>3883</v>
      </c>
      <c r="K1130" s="26" t="s">
        <v>5252</v>
      </c>
      <c r="N1130" s="4" t="s">
        <v>4352</v>
      </c>
      <c r="O1130" s="27" t="s">
        <v>4013</v>
      </c>
    </row>
    <row r="1131" spans="10:15" x14ac:dyDescent="0.2">
      <c r="J1131" s="26" t="s">
        <v>3883</v>
      </c>
      <c r="K1131" s="26" t="s">
        <v>5253</v>
      </c>
      <c r="N1131" s="4" t="s">
        <v>5353</v>
      </c>
      <c r="O1131" s="4" t="s">
        <v>4013</v>
      </c>
    </row>
    <row r="1132" spans="10:15" x14ac:dyDescent="0.2">
      <c r="J1132" s="26" t="s">
        <v>3883</v>
      </c>
      <c r="K1132" s="26" t="s">
        <v>5254</v>
      </c>
      <c r="N1132" s="4" t="s">
        <v>6187</v>
      </c>
      <c r="O1132" s="4" t="s">
        <v>6906</v>
      </c>
    </row>
    <row r="1133" spans="10:15" x14ac:dyDescent="0.2">
      <c r="J1133" s="26" t="s">
        <v>3883</v>
      </c>
      <c r="K1133" s="26" t="s">
        <v>5255</v>
      </c>
      <c r="N1133" s="4" t="s">
        <v>6624</v>
      </c>
      <c r="O1133" s="4" t="s">
        <v>6938</v>
      </c>
    </row>
    <row r="1134" spans="10:15" x14ac:dyDescent="0.2">
      <c r="J1134" s="26" t="s">
        <v>3883</v>
      </c>
      <c r="K1134" s="26" t="s">
        <v>5256</v>
      </c>
      <c r="N1134" s="4" t="s">
        <v>6208</v>
      </c>
      <c r="O1134" s="4" t="s">
        <v>6906</v>
      </c>
    </row>
    <row r="1135" spans="10:15" x14ac:dyDescent="0.2">
      <c r="J1135" s="26" t="s">
        <v>3883</v>
      </c>
      <c r="K1135" s="26" t="s">
        <v>5257</v>
      </c>
      <c r="N1135" s="4" t="s">
        <v>6496</v>
      </c>
      <c r="O1135" s="4" t="s">
        <v>6938</v>
      </c>
    </row>
    <row r="1136" spans="10:15" x14ac:dyDescent="0.2">
      <c r="J1136" s="26" t="s">
        <v>3883</v>
      </c>
      <c r="K1136" s="26" t="s">
        <v>5258</v>
      </c>
      <c r="N1136" s="4" t="s">
        <v>4521</v>
      </c>
      <c r="O1136" s="4" t="s">
        <v>4013</v>
      </c>
    </row>
    <row r="1137" spans="10:15" x14ac:dyDescent="0.2">
      <c r="J1137" s="26" t="s">
        <v>3883</v>
      </c>
      <c r="K1137" s="26" t="s">
        <v>5259</v>
      </c>
      <c r="N1137" s="4" t="s">
        <v>6583</v>
      </c>
      <c r="O1137" s="4" t="s">
        <v>6938</v>
      </c>
    </row>
    <row r="1138" spans="10:15" x14ac:dyDescent="0.2">
      <c r="J1138" s="26" t="s">
        <v>3883</v>
      </c>
      <c r="K1138" s="26" t="s">
        <v>5260</v>
      </c>
      <c r="N1138" s="4" t="s">
        <v>4353</v>
      </c>
      <c r="O1138" s="27" t="s">
        <v>4013</v>
      </c>
    </row>
    <row r="1139" spans="10:15" x14ac:dyDescent="0.2">
      <c r="J1139" s="26" t="s">
        <v>3883</v>
      </c>
      <c r="K1139" s="26" t="s">
        <v>5261</v>
      </c>
      <c r="N1139" s="4" t="s">
        <v>6126</v>
      </c>
      <c r="O1139" s="4" t="s">
        <v>4013</v>
      </c>
    </row>
    <row r="1140" spans="10:15" x14ac:dyDescent="0.2">
      <c r="J1140" s="26" t="s">
        <v>3883</v>
      </c>
      <c r="K1140" s="26" t="s">
        <v>5262</v>
      </c>
      <c r="N1140" s="4" t="s">
        <v>4516</v>
      </c>
      <c r="O1140" s="4" t="s">
        <v>4013</v>
      </c>
    </row>
    <row r="1141" spans="10:15" x14ac:dyDescent="0.2">
      <c r="J1141" s="26" t="s">
        <v>3883</v>
      </c>
      <c r="K1141" s="26" t="s">
        <v>5263</v>
      </c>
      <c r="N1141" s="27" t="s">
        <v>4329</v>
      </c>
      <c r="O1141" s="27" t="s">
        <v>4013</v>
      </c>
    </row>
    <row r="1142" spans="10:15" x14ac:dyDescent="0.2">
      <c r="J1142" s="26" t="s">
        <v>4058</v>
      </c>
      <c r="K1142" s="26" t="s">
        <v>4058</v>
      </c>
      <c r="N1142" s="4" t="s">
        <v>5181</v>
      </c>
      <c r="O1142" s="4" t="s">
        <v>6823</v>
      </c>
    </row>
    <row r="1143" spans="10:15" x14ac:dyDescent="0.2">
      <c r="J1143" s="26" t="s">
        <v>4058</v>
      </c>
      <c r="K1143" s="26" t="s">
        <v>5264</v>
      </c>
      <c r="N1143" s="4" t="s">
        <v>5267</v>
      </c>
      <c r="O1143" s="4" t="s">
        <v>6823</v>
      </c>
    </row>
    <row r="1144" spans="10:15" x14ac:dyDescent="0.2">
      <c r="J1144" s="26" t="s">
        <v>4058</v>
      </c>
      <c r="K1144" s="26" t="s">
        <v>5265</v>
      </c>
      <c r="N1144" s="156" t="s">
        <v>5198</v>
      </c>
      <c r="O1144" s="4" t="s">
        <v>6823</v>
      </c>
    </row>
    <row r="1145" spans="10:15" x14ac:dyDescent="0.2">
      <c r="J1145" s="26" t="s">
        <v>4058</v>
      </c>
      <c r="K1145" s="26" t="s">
        <v>5266</v>
      </c>
      <c r="N1145" s="148" t="s">
        <v>4491</v>
      </c>
      <c r="O1145" s="4" t="s">
        <v>4013</v>
      </c>
    </row>
    <row r="1146" spans="10:15" x14ac:dyDescent="0.2">
      <c r="J1146" s="26" t="s">
        <v>4058</v>
      </c>
      <c r="K1146" s="26" t="s">
        <v>5267</v>
      </c>
      <c r="N1146" s="150" t="s">
        <v>6256</v>
      </c>
      <c r="O1146" s="4" t="s">
        <v>6908</v>
      </c>
    </row>
    <row r="1147" spans="10:15" x14ac:dyDescent="0.2">
      <c r="J1147" s="26" t="s">
        <v>4058</v>
      </c>
      <c r="K1147" s="26" t="s">
        <v>5268</v>
      </c>
      <c r="N1147" s="4" t="s">
        <v>5238</v>
      </c>
      <c r="O1147" s="4" t="s">
        <v>6823</v>
      </c>
    </row>
    <row r="1148" spans="10:15" x14ac:dyDescent="0.2">
      <c r="J1148" s="26" t="s">
        <v>4058</v>
      </c>
      <c r="K1148" s="26" t="s">
        <v>5269</v>
      </c>
      <c r="N1148" s="4" t="s">
        <v>4537</v>
      </c>
      <c r="O1148" s="4" t="s">
        <v>6756</v>
      </c>
    </row>
    <row r="1149" spans="10:15" x14ac:dyDescent="0.2">
      <c r="J1149" s="26" t="s">
        <v>4058</v>
      </c>
      <c r="K1149" s="26" t="s">
        <v>5270</v>
      </c>
      <c r="N1149" s="4" t="s">
        <v>5225</v>
      </c>
      <c r="O1149" s="4" t="s">
        <v>6823</v>
      </c>
    </row>
    <row r="1150" spans="10:15" x14ac:dyDescent="0.2">
      <c r="J1150" s="26" t="s">
        <v>4058</v>
      </c>
      <c r="K1150" s="26" t="s">
        <v>5271</v>
      </c>
      <c r="N1150" s="4" t="s">
        <v>5214</v>
      </c>
      <c r="O1150" s="4" t="s">
        <v>6823</v>
      </c>
    </row>
    <row r="1151" spans="10:15" x14ac:dyDescent="0.2">
      <c r="J1151" s="26" t="s">
        <v>4058</v>
      </c>
      <c r="K1151" s="26" t="s">
        <v>5272</v>
      </c>
      <c r="N1151" s="4" t="s">
        <v>4747</v>
      </c>
      <c r="O1151" s="4" t="s">
        <v>6794</v>
      </c>
    </row>
    <row r="1152" spans="10:15" x14ac:dyDescent="0.2">
      <c r="J1152" s="26" t="s">
        <v>4058</v>
      </c>
      <c r="K1152" s="26" t="s">
        <v>5273</v>
      </c>
      <c r="N1152" s="4" t="s">
        <v>5132</v>
      </c>
      <c r="O1152" s="4" t="s">
        <v>6766</v>
      </c>
    </row>
    <row r="1153" spans="10:15" x14ac:dyDescent="0.2">
      <c r="J1153" s="26" t="s">
        <v>4058</v>
      </c>
      <c r="K1153" s="26" t="s">
        <v>5274</v>
      </c>
      <c r="N1153" s="150" t="s">
        <v>5726</v>
      </c>
      <c r="O1153" s="4" t="s">
        <v>6871</v>
      </c>
    </row>
    <row r="1154" spans="10:15" x14ac:dyDescent="0.2">
      <c r="J1154" s="26" t="s">
        <v>4058</v>
      </c>
      <c r="K1154" s="26" t="s">
        <v>5275</v>
      </c>
      <c r="N1154" s="150" t="s">
        <v>5727</v>
      </c>
      <c r="O1154" s="4" t="s">
        <v>6863</v>
      </c>
    </row>
    <row r="1155" spans="10:15" x14ac:dyDescent="0.2">
      <c r="J1155" s="26" t="s">
        <v>4058</v>
      </c>
      <c r="K1155" s="26" t="s">
        <v>5276</v>
      </c>
      <c r="N1155" s="150" t="s">
        <v>6257</v>
      </c>
      <c r="O1155" s="4" t="s">
        <v>6908</v>
      </c>
    </row>
    <row r="1156" spans="10:15" x14ac:dyDescent="0.2">
      <c r="J1156" s="26" t="s">
        <v>4058</v>
      </c>
      <c r="K1156" s="26" t="s">
        <v>5277</v>
      </c>
      <c r="N1156" s="4" t="s">
        <v>6441</v>
      </c>
      <c r="O1156" s="4" t="s">
        <v>4013</v>
      </c>
    </row>
    <row r="1157" spans="10:15" x14ac:dyDescent="0.2">
      <c r="J1157" s="26" t="s">
        <v>4058</v>
      </c>
      <c r="K1157" s="26" t="s">
        <v>5278</v>
      </c>
      <c r="N1157" s="4" t="s">
        <v>6592</v>
      </c>
      <c r="O1157" s="4" t="s">
        <v>6938</v>
      </c>
    </row>
    <row r="1158" spans="10:15" x14ac:dyDescent="0.2">
      <c r="J1158" s="26" t="s">
        <v>4058</v>
      </c>
      <c r="K1158" s="26" t="s">
        <v>5279</v>
      </c>
      <c r="N1158" s="4" t="s">
        <v>6432</v>
      </c>
      <c r="O1158" s="4" t="s">
        <v>4013</v>
      </c>
    </row>
    <row r="1159" spans="10:15" x14ac:dyDescent="0.2">
      <c r="J1159" s="26" t="s">
        <v>4058</v>
      </c>
      <c r="K1159" s="26" t="s">
        <v>5280</v>
      </c>
      <c r="N1159" s="148" t="s">
        <v>5299</v>
      </c>
      <c r="O1159" s="4" t="s">
        <v>6823</v>
      </c>
    </row>
    <row r="1160" spans="10:15" x14ac:dyDescent="0.2">
      <c r="J1160" s="26" t="s">
        <v>4058</v>
      </c>
      <c r="K1160" s="26" t="s">
        <v>5281</v>
      </c>
      <c r="N1160" s="150" t="s">
        <v>5728</v>
      </c>
      <c r="O1160" s="4" t="s">
        <v>6869</v>
      </c>
    </row>
    <row r="1161" spans="10:15" x14ac:dyDescent="0.2">
      <c r="J1161" s="26" t="s">
        <v>4058</v>
      </c>
      <c r="K1161" s="26" t="s">
        <v>5282</v>
      </c>
      <c r="N1161" s="4" t="s">
        <v>4527</v>
      </c>
      <c r="O1161" s="4" t="s">
        <v>4013</v>
      </c>
    </row>
    <row r="1162" spans="10:15" x14ac:dyDescent="0.2">
      <c r="J1162" s="26" t="s">
        <v>4058</v>
      </c>
      <c r="K1162" s="26" t="s">
        <v>5283</v>
      </c>
      <c r="N1162" s="4" t="s">
        <v>4527</v>
      </c>
      <c r="O1162" s="4" t="s">
        <v>4013</v>
      </c>
    </row>
    <row r="1163" spans="10:15" x14ac:dyDescent="0.2">
      <c r="J1163" s="26" t="s">
        <v>4058</v>
      </c>
      <c r="K1163" s="26" t="s">
        <v>5284</v>
      </c>
      <c r="N1163" s="4" t="s">
        <v>6127</v>
      </c>
      <c r="O1163" s="4" t="s">
        <v>4013</v>
      </c>
    </row>
    <row r="1164" spans="10:15" x14ac:dyDescent="0.2">
      <c r="J1164" s="26" t="s">
        <v>4058</v>
      </c>
      <c r="K1164" s="26" t="s">
        <v>5285</v>
      </c>
      <c r="N1164" s="27" t="s">
        <v>4330</v>
      </c>
      <c r="O1164" s="27" t="s">
        <v>4013</v>
      </c>
    </row>
    <row r="1165" spans="10:15" x14ac:dyDescent="0.2">
      <c r="J1165" s="26" t="s">
        <v>4058</v>
      </c>
      <c r="K1165" s="26" t="s">
        <v>5286</v>
      </c>
      <c r="N1165" s="148" t="s">
        <v>6159</v>
      </c>
      <c r="O1165" s="4" t="s">
        <v>4013</v>
      </c>
    </row>
    <row r="1166" spans="10:15" x14ac:dyDescent="0.2">
      <c r="J1166" s="26" t="s">
        <v>4059</v>
      </c>
      <c r="K1166" s="26" t="s">
        <v>4059</v>
      </c>
      <c r="N1166" s="4" t="s">
        <v>4964</v>
      </c>
      <c r="O1166" s="4" t="s">
        <v>6766</v>
      </c>
    </row>
    <row r="1167" spans="10:15" x14ac:dyDescent="0.2">
      <c r="J1167" s="26" t="s">
        <v>4059</v>
      </c>
      <c r="K1167" s="26" t="s">
        <v>5287</v>
      </c>
      <c r="N1167" s="4" t="s">
        <v>6385</v>
      </c>
      <c r="O1167" s="4" t="s">
        <v>6924</v>
      </c>
    </row>
    <row r="1168" spans="10:15" x14ac:dyDescent="0.2">
      <c r="J1168" s="26" t="s">
        <v>4059</v>
      </c>
      <c r="K1168" s="26" t="s">
        <v>5288</v>
      </c>
      <c r="N1168" s="4" t="s">
        <v>6385</v>
      </c>
      <c r="O1168" s="4" t="s">
        <v>6925</v>
      </c>
    </row>
    <row r="1169" spans="10:15" x14ac:dyDescent="0.2">
      <c r="J1169" s="26" t="s">
        <v>4059</v>
      </c>
      <c r="K1169" s="26" t="s">
        <v>5289</v>
      </c>
      <c r="N1169" s="4" t="s">
        <v>6385</v>
      </c>
      <c r="O1169" s="4" t="s">
        <v>6926</v>
      </c>
    </row>
    <row r="1170" spans="10:15" x14ac:dyDescent="0.2">
      <c r="J1170" s="26" t="s">
        <v>4059</v>
      </c>
      <c r="K1170" s="26" t="s">
        <v>5290</v>
      </c>
      <c r="N1170" s="4" t="s">
        <v>6385</v>
      </c>
      <c r="O1170" s="4" t="s">
        <v>6927</v>
      </c>
    </row>
    <row r="1171" spans="10:15" x14ac:dyDescent="0.2">
      <c r="J1171" s="26" t="s">
        <v>4059</v>
      </c>
      <c r="K1171" s="26" t="s">
        <v>5291</v>
      </c>
      <c r="N1171" s="4" t="s">
        <v>6385</v>
      </c>
      <c r="O1171" s="4" t="s">
        <v>6928</v>
      </c>
    </row>
    <row r="1172" spans="10:15" x14ac:dyDescent="0.2">
      <c r="J1172" s="26" t="s">
        <v>4059</v>
      </c>
      <c r="K1172" s="26" t="s">
        <v>5292</v>
      </c>
      <c r="N1172" s="4" t="s">
        <v>6385</v>
      </c>
      <c r="O1172" s="4" t="s">
        <v>6929</v>
      </c>
    </row>
    <row r="1173" spans="10:15" x14ac:dyDescent="0.2">
      <c r="J1173" s="26" t="s">
        <v>4059</v>
      </c>
      <c r="K1173" s="26" t="s">
        <v>5293</v>
      </c>
      <c r="N1173" s="4" t="s">
        <v>6385</v>
      </c>
      <c r="O1173" s="4" t="s">
        <v>6930</v>
      </c>
    </row>
    <row r="1174" spans="10:15" x14ac:dyDescent="0.2">
      <c r="J1174" s="26" t="s">
        <v>4059</v>
      </c>
      <c r="K1174" s="26" t="s">
        <v>5294</v>
      </c>
      <c r="N1174" s="4" t="s">
        <v>6385</v>
      </c>
      <c r="O1174" s="4" t="s">
        <v>6931</v>
      </c>
    </row>
    <row r="1175" spans="10:15" x14ac:dyDescent="0.2">
      <c r="J1175" s="26" t="s">
        <v>4059</v>
      </c>
      <c r="K1175" s="26" t="s">
        <v>5295</v>
      </c>
      <c r="N1175" s="4" t="s">
        <v>6385</v>
      </c>
      <c r="O1175" s="4" t="s">
        <v>6932</v>
      </c>
    </row>
    <row r="1176" spans="10:15" x14ac:dyDescent="0.2">
      <c r="J1176" s="26" t="s">
        <v>4059</v>
      </c>
      <c r="K1176" s="26" t="s">
        <v>5296</v>
      </c>
      <c r="N1176" s="4" t="s">
        <v>5334</v>
      </c>
      <c r="O1176" s="150" t="s">
        <v>4013</v>
      </c>
    </row>
    <row r="1177" spans="10:15" x14ac:dyDescent="0.2">
      <c r="J1177" s="26" t="s">
        <v>4060</v>
      </c>
      <c r="K1177" s="26" t="s">
        <v>4060</v>
      </c>
      <c r="N1177" s="4" t="s">
        <v>6209</v>
      </c>
      <c r="O1177" s="4" t="s">
        <v>6906</v>
      </c>
    </row>
    <row r="1178" spans="10:15" x14ac:dyDescent="0.2">
      <c r="J1178" s="26" t="s">
        <v>4060</v>
      </c>
      <c r="K1178" s="26" t="s">
        <v>5297</v>
      </c>
      <c r="N1178" s="4" t="s">
        <v>4673</v>
      </c>
      <c r="O1178" s="4" t="s">
        <v>6778</v>
      </c>
    </row>
    <row r="1179" spans="10:15" x14ac:dyDescent="0.2">
      <c r="J1179" s="26" t="s">
        <v>4060</v>
      </c>
      <c r="K1179" s="26" t="s">
        <v>5298</v>
      </c>
      <c r="N1179" s="4" t="s">
        <v>6312</v>
      </c>
      <c r="O1179" s="4" t="s">
        <v>6911</v>
      </c>
    </row>
    <row r="1180" spans="10:15" x14ac:dyDescent="0.2">
      <c r="J1180" s="26" t="s">
        <v>4060</v>
      </c>
      <c r="K1180" s="32" t="s">
        <v>5299</v>
      </c>
      <c r="N1180" s="27" t="s">
        <v>4292</v>
      </c>
      <c r="O1180" s="27" t="s">
        <v>4013</v>
      </c>
    </row>
    <row r="1181" spans="10:15" x14ac:dyDescent="0.2">
      <c r="J1181" s="32" t="s">
        <v>4061</v>
      </c>
      <c r="K1181" s="32" t="s">
        <v>5300</v>
      </c>
      <c r="N1181" s="4" t="s">
        <v>5133</v>
      </c>
      <c r="O1181" s="4" t="s">
        <v>6766</v>
      </c>
    </row>
    <row r="1182" spans="10:15" x14ac:dyDescent="0.2">
      <c r="J1182" s="32" t="s">
        <v>4061</v>
      </c>
      <c r="K1182" s="32" t="s">
        <v>5301</v>
      </c>
      <c r="N1182" s="4" t="s">
        <v>5134</v>
      </c>
      <c r="O1182" s="4" t="s">
        <v>6766</v>
      </c>
    </row>
    <row r="1183" spans="10:15" x14ac:dyDescent="0.2">
      <c r="J1183" s="32" t="s">
        <v>4061</v>
      </c>
      <c r="K1183" s="32" t="s">
        <v>5302</v>
      </c>
      <c r="N1183" s="4" t="s">
        <v>5240</v>
      </c>
      <c r="O1183" s="4" t="s">
        <v>6823</v>
      </c>
    </row>
    <row r="1184" spans="10:15" x14ac:dyDescent="0.2">
      <c r="J1184" s="32" t="s">
        <v>4061</v>
      </c>
      <c r="K1184" s="32" t="s">
        <v>5303</v>
      </c>
      <c r="N1184" s="150" t="s">
        <v>5543</v>
      </c>
      <c r="O1184" s="4" t="s">
        <v>6833</v>
      </c>
    </row>
    <row r="1185" spans="10:15" x14ac:dyDescent="0.2">
      <c r="J1185" s="32" t="s">
        <v>4061</v>
      </c>
      <c r="K1185" s="32" t="s">
        <v>5304</v>
      </c>
      <c r="N1185" s="4" t="s">
        <v>4421</v>
      </c>
      <c r="O1185" s="4" t="s">
        <v>6739</v>
      </c>
    </row>
    <row r="1186" spans="10:15" x14ac:dyDescent="0.2">
      <c r="J1186" s="32" t="s">
        <v>4062</v>
      </c>
      <c r="K1186" s="32" t="s">
        <v>5305</v>
      </c>
      <c r="N1186" s="4" t="s">
        <v>4421</v>
      </c>
      <c r="O1186" s="4" t="s">
        <v>6740</v>
      </c>
    </row>
    <row r="1187" spans="10:15" x14ac:dyDescent="0.2">
      <c r="J1187" s="32" t="s">
        <v>4062</v>
      </c>
      <c r="K1187" s="32" t="s">
        <v>5306</v>
      </c>
      <c r="N1187" s="4" t="s">
        <v>4421</v>
      </c>
      <c r="O1187" s="4" t="s">
        <v>6742</v>
      </c>
    </row>
    <row r="1188" spans="10:15" x14ac:dyDescent="0.2">
      <c r="J1188" s="32" t="s">
        <v>4062</v>
      </c>
      <c r="K1188" s="32" t="s">
        <v>5307</v>
      </c>
      <c r="N1188" s="4" t="s">
        <v>4421</v>
      </c>
      <c r="O1188" s="4" t="s">
        <v>6743</v>
      </c>
    </row>
    <row r="1189" spans="10:15" x14ac:dyDescent="0.2">
      <c r="J1189" s="32" t="s">
        <v>4062</v>
      </c>
      <c r="K1189" s="32" t="s">
        <v>5308</v>
      </c>
      <c r="N1189" s="4" t="s">
        <v>4421</v>
      </c>
      <c r="O1189" s="4" t="s">
        <v>6744</v>
      </c>
    </row>
    <row r="1190" spans="10:15" x14ac:dyDescent="0.2">
      <c r="J1190" s="32" t="s">
        <v>4062</v>
      </c>
      <c r="K1190" s="32" t="s">
        <v>5309</v>
      </c>
      <c r="N1190" s="4" t="s">
        <v>4421</v>
      </c>
      <c r="O1190" s="4" t="s">
        <v>6745</v>
      </c>
    </row>
    <row r="1191" spans="10:15" x14ac:dyDescent="0.2">
      <c r="J1191" s="32" t="s">
        <v>4062</v>
      </c>
      <c r="K1191" s="32" t="s">
        <v>5310</v>
      </c>
      <c r="N1191" s="4" t="s">
        <v>4421</v>
      </c>
      <c r="O1191" s="4" t="s">
        <v>6746</v>
      </c>
    </row>
    <row r="1192" spans="10:15" x14ac:dyDescent="0.2">
      <c r="J1192" s="32" t="s">
        <v>4062</v>
      </c>
      <c r="K1192" s="32" t="s">
        <v>5311</v>
      </c>
      <c r="N1192" s="4" t="s">
        <v>4421</v>
      </c>
      <c r="O1192" s="4" t="s">
        <v>6747</v>
      </c>
    </row>
    <row r="1193" spans="10:15" x14ac:dyDescent="0.2">
      <c r="J1193" s="32" t="s">
        <v>4063</v>
      </c>
      <c r="K1193" s="32" t="s">
        <v>5312</v>
      </c>
      <c r="N1193" s="4" t="s">
        <v>4421</v>
      </c>
      <c r="O1193" s="4" t="s">
        <v>6748</v>
      </c>
    </row>
    <row r="1194" spans="10:15" x14ac:dyDescent="0.2">
      <c r="J1194" s="32" t="s">
        <v>4063</v>
      </c>
      <c r="K1194" s="32" t="s">
        <v>5313</v>
      </c>
      <c r="N1194" s="4" t="s">
        <v>4421</v>
      </c>
      <c r="O1194" s="4" t="s">
        <v>6749</v>
      </c>
    </row>
    <row r="1195" spans="10:15" x14ac:dyDescent="0.2">
      <c r="J1195" s="32" t="s">
        <v>4063</v>
      </c>
      <c r="K1195" s="32" t="s">
        <v>5314</v>
      </c>
      <c r="N1195" s="4" t="s">
        <v>4421</v>
      </c>
      <c r="O1195" s="4" t="s">
        <v>6750</v>
      </c>
    </row>
    <row r="1196" spans="10:15" x14ac:dyDescent="0.2">
      <c r="J1196" s="32" t="s">
        <v>4064</v>
      </c>
      <c r="K1196" s="32" t="s">
        <v>5315</v>
      </c>
      <c r="N1196" s="4" t="s">
        <v>6628</v>
      </c>
      <c r="O1196" s="4" t="s">
        <v>6938</v>
      </c>
    </row>
    <row r="1197" spans="10:15" x14ac:dyDescent="0.2">
      <c r="J1197" s="32" t="s">
        <v>4064</v>
      </c>
      <c r="K1197" s="32" t="s">
        <v>5316</v>
      </c>
      <c r="N1197" s="4" t="s">
        <v>6593</v>
      </c>
      <c r="O1197" s="4" t="s">
        <v>6938</v>
      </c>
    </row>
    <row r="1198" spans="10:15" x14ac:dyDescent="0.2">
      <c r="J1198" s="32" t="s">
        <v>4064</v>
      </c>
      <c r="K1198" s="32" t="s">
        <v>5317</v>
      </c>
      <c r="N1198" s="4" t="s">
        <v>4371</v>
      </c>
      <c r="O1198" s="27" t="s">
        <v>4013</v>
      </c>
    </row>
    <row r="1199" spans="10:15" x14ac:dyDescent="0.2">
      <c r="J1199" s="32" t="s">
        <v>4065</v>
      </c>
      <c r="K1199" s="32" t="s">
        <v>5318</v>
      </c>
      <c r="N1199" s="4" t="s">
        <v>5287</v>
      </c>
      <c r="O1199" s="4" t="s">
        <v>6823</v>
      </c>
    </row>
    <row r="1200" spans="10:15" x14ac:dyDescent="0.2">
      <c r="J1200" s="32" t="s">
        <v>4065</v>
      </c>
      <c r="K1200" s="32" t="s">
        <v>5319</v>
      </c>
      <c r="N1200" s="4" t="s">
        <v>5199</v>
      </c>
      <c r="O1200" s="4" t="s">
        <v>6823</v>
      </c>
    </row>
    <row r="1201" spans="10:15" x14ac:dyDescent="0.2">
      <c r="J1201" s="32" t="s">
        <v>4065</v>
      </c>
      <c r="K1201" s="32" t="s">
        <v>5320</v>
      </c>
      <c r="N1201" s="4" t="s">
        <v>4457</v>
      </c>
      <c r="O1201" s="4" t="s">
        <v>6759</v>
      </c>
    </row>
    <row r="1202" spans="10:15" x14ac:dyDescent="0.2">
      <c r="J1202" s="32" t="s">
        <v>4065</v>
      </c>
      <c r="K1202" s="32" t="s">
        <v>5321</v>
      </c>
      <c r="N1202" s="4" t="s">
        <v>5241</v>
      </c>
      <c r="O1202" s="4" t="s">
        <v>6823</v>
      </c>
    </row>
    <row r="1203" spans="10:15" x14ac:dyDescent="0.2">
      <c r="J1203" s="32" t="s">
        <v>4066</v>
      </c>
      <c r="K1203" s="26" t="s">
        <v>6974</v>
      </c>
      <c r="N1203" s="4" t="s">
        <v>4538</v>
      </c>
      <c r="O1203" s="4" t="s">
        <v>6756</v>
      </c>
    </row>
    <row r="1204" spans="10:15" x14ac:dyDescent="0.2">
      <c r="J1204" s="32" t="s">
        <v>4066</v>
      </c>
      <c r="K1204" s="32" t="s">
        <v>5322</v>
      </c>
      <c r="N1204" s="4" t="s">
        <v>4541</v>
      </c>
      <c r="O1204" s="4" t="s">
        <v>6756</v>
      </c>
    </row>
    <row r="1205" spans="10:15" x14ac:dyDescent="0.2">
      <c r="J1205" s="32" t="s">
        <v>4066</v>
      </c>
      <c r="K1205" s="32" t="s">
        <v>5323</v>
      </c>
      <c r="N1205" s="4" t="s">
        <v>6425</v>
      </c>
      <c r="O1205" s="4" t="s">
        <v>4013</v>
      </c>
    </row>
    <row r="1206" spans="10:15" x14ac:dyDescent="0.2">
      <c r="J1206" s="32" t="s">
        <v>4066</v>
      </c>
      <c r="K1206" s="32" t="s">
        <v>5324</v>
      </c>
      <c r="N1206" s="4" t="s">
        <v>5226</v>
      </c>
      <c r="O1206" s="4" t="s">
        <v>6823</v>
      </c>
    </row>
    <row r="1207" spans="10:15" x14ac:dyDescent="0.2">
      <c r="J1207" s="32" t="s">
        <v>4066</v>
      </c>
      <c r="K1207" s="32" t="s">
        <v>5325</v>
      </c>
      <c r="N1207" s="4" t="s">
        <v>4443</v>
      </c>
      <c r="O1207" s="4" t="s">
        <v>6759</v>
      </c>
    </row>
    <row r="1208" spans="10:15" x14ac:dyDescent="0.2">
      <c r="J1208" s="32" t="s">
        <v>4066</v>
      </c>
      <c r="K1208" s="32" t="s">
        <v>5326</v>
      </c>
      <c r="N1208" s="148" t="s">
        <v>5958</v>
      </c>
      <c r="O1208" s="4" t="s">
        <v>4013</v>
      </c>
    </row>
    <row r="1209" spans="10:15" x14ac:dyDescent="0.2">
      <c r="J1209" s="32" t="s">
        <v>4066</v>
      </c>
      <c r="K1209" s="32" t="s">
        <v>5327</v>
      </c>
      <c r="N1209" s="4" t="s">
        <v>5200</v>
      </c>
      <c r="O1209" s="4" t="s">
        <v>6823</v>
      </c>
    </row>
    <row r="1210" spans="10:15" x14ac:dyDescent="0.2">
      <c r="J1210" s="32" t="s">
        <v>4067</v>
      </c>
      <c r="K1210" s="26" t="s">
        <v>6974</v>
      </c>
      <c r="N1210" s="4" t="s">
        <v>4544</v>
      </c>
      <c r="O1210" s="4" t="s">
        <v>6756</v>
      </c>
    </row>
    <row r="1211" spans="10:15" x14ac:dyDescent="0.2">
      <c r="J1211" s="27" t="s">
        <v>6975</v>
      </c>
      <c r="K1211" s="27" t="s">
        <v>6975</v>
      </c>
      <c r="N1211" s="4" t="s">
        <v>4393</v>
      </c>
      <c r="O1211" s="27" t="s">
        <v>4013</v>
      </c>
    </row>
    <row r="1212" spans="10:15" x14ac:dyDescent="0.2">
      <c r="J1212" s="26" t="s">
        <v>4068</v>
      </c>
      <c r="K1212" s="26" t="s">
        <v>5328</v>
      </c>
      <c r="N1212" s="4" t="s">
        <v>5218</v>
      </c>
      <c r="O1212" s="4" t="s">
        <v>6823</v>
      </c>
    </row>
    <row r="1213" spans="10:15" x14ac:dyDescent="0.2">
      <c r="J1213" s="26" t="s">
        <v>4068</v>
      </c>
      <c r="K1213" s="26" t="s">
        <v>5329</v>
      </c>
      <c r="N1213" s="4" t="s">
        <v>6188</v>
      </c>
      <c r="O1213" s="4" t="s">
        <v>6906</v>
      </c>
    </row>
    <row r="1214" spans="10:15" x14ac:dyDescent="0.2">
      <c r="J1214" s="26" t="s">
        <v>4068</v>
      </c>
      <c r="K1214" s="26" t="s">
        <v>5330</v>
      </c>
      <c r="N1214" s="4" t="s">
        <v>6241</v>
      </c>
      <c r="O1214" s="4" t="s">
        <v>6906</v>
      </c>
    </row>
    <row r="1215" spans="10:15" x14ac:dyDescent="0.2">
      <c r="J1215" s="26" t="s">
        <v>4069</v>
      </c>
      <c r="K1215" s="26" t="s">
        <v>5331</v>
      </c>
      <c r="N1215" s="4" t="s">
        <v>6390</v>
      </c>
      <c r="O1215" s="4" t="s">
        <v>6756</v>
      </c>
    </row>
    <row r="1216" spans="10:15" x14ac:dyDescent="0.2">
      <c r="J1216" s="26" t="s">
        <v>4069</v>
      </c>
      <c r="K1216" s="41" t="s">
        <v>5332</v>
      </c>
      <c r="N1216" s="4" t="s">
        <v>5271</v>
      </c>
      <c r="O1216" s="4" t="s">
        <v>6823</v>
      </c>
    </row>
    <row r="1217" spans="10:15" x14ac:dyDescent="0.2">
      <c r="J1217" s="26" t="s">
        <v>4069</v>
      </c>
      <c r="K1217" s="26" t="s">
        <v>5333</v>
      </c>
      <c r="N1217" s="4" t="s">
        <v>6497</v>
      </c>
      <c r="O1217" s="4" t="s">
        <v>6938</v>
      </c>
    </row>
    <row r="1218" spans="10:15" x14ac:dyDescent="0.2">
      <c r="J1218" s="26" t="s">
        <v>4069</v>
      </c>
      <c r="K1218" s="26" t="s">
        <v>5334</v>
      </c>
      <c r="N1218" s="148" t="s">
        <v>6149</v>
      </c>
      <c r="O1218" s="4" t="s">
        <v>4013</v>
      </c>
    </row>
    <row r="1219" spans="10:15" x14ac:dyDescent="0.2">
      <c r="J1219" s="26" t="s">
        <v>4070</v>
      </c>
      <c r="K1219" s="26" t="s">
        <v>5335</v>
      </c>
      <c r="N1219" s="4" t="s">
        <v>5948</v>
      </c>
      <c r="O1219" s="4" t="s">
        <v>4013</v>
      </c>
    </row>
    <row r="1220" spans="10:15" x14ac:dyDescent="0.2">
      <c r="J1220" s="26" t="s">
        <v>4070</v>
      </c>
      <c r="K1220" s="26" t="s">
        <v>5336</v>
      </c>
      <c r="N1220" s="4" t="s">
        <v>6234</v>
      </c>
      <c r="O1220" s="4" t="s">
        <v>6906</v>
      </c>
    </row>
    <row r="1221" spans="10:15" x14ac:dyDescent="0.2">
      <c r="J1221" s="26" t="s">
        <v>4071</v>
      </c>
      <c r="K1221" s="26" t="s">
        <v>5337</v>
      </c>
      <c r="N1221" s="4" t="s">
        <v>6175</v>
      </c>
      <c r="O1221" s="4" t="s">
        <v>4013</v>
      </c>
    </row>
    <row r="1222" spans="10:15" x14ac:dyDescent="0.2">
      <c r="J1222" s="26" t="s">
        <v>4071</v>
      </c>
      <c r="K1222" s="26" t="s">
        <v>5338</v>
      </c>
      <c r="N1222" s="4" t="s">
        <v>5268</v>
      </c>
      <c r="O1222" s="4" t="s">
        <v>6823</v>
      </c>
    </row>
    <row r="1223" spans="10:15" x14ac:dyDescent="0.2">
      <c r="J1223" s="26" t="s">
        <v>4072</v>
      </c>
      <c r="K1223" s="26" t="s">
        <v>5339</v>
      </c>
      <c r="N1223" s="4" t="s">
        <v>5201</v>
      </c>
      <c r="O1223" s="4" t="s">
        <v>6823</v>
      </c>
    </row>
    <row r="1224" spans="10:15" x14ac:dyDescent="0.2">
      <c r="J1224" s="26" t="s">
        <v>4072</v>
      </c>
      <c r="K1224" s="26" t="s">
        <v>5340</v>
      </c>
      <c r="N1224" s="4" t="s">
        <v>5179</v>
      </c>
      <c r="O1224" s="4" t="s">
        <v>6823</v>
      </c>
    </row>
    <row r="1225" spans="10:15" x14ac:dyDescent="0.2">
      <c r="J1225" s="26" t="s">
        <v>4072</v>
      </c>
      <c r="K1225" s="26" t="s">
        <v>5341</v>
      </c>
      <c r="N1225" s="4" t="s">
        <v>5242</v>
      </c>
      <c r="O1225" s="4" t="s">
        <v>6823</v>
      </c>
    </row>
    <row r="1226" spans="10:15" x14ac:dyDescent="0.2">
      <c r="J1226" s="41" t="s">
        <v>4073</v>
      </c>
      <c r="K1226" s="41" t="s">
        <v>5342</v>
      </c>
      <c r="N1226" s="148" t="s">
        <v>6148</v>
      </c>
      <c r="O1226" s="4" t="s">
        <v>4013</v>
      </c>
    </row>
    <row r="1227" spans="10:15" x14ac:dyDescent="0.2">
      <c r="J1227" s="41" t="s">
        <v>4073</v>
      </c>
      <c r="K1227" s="26" t="s">
        <v>5343</v>
      </c>
      <c r="N1227" s="4" t="s">
        <v>4440</v>
      </c>
      <c r="O1227" s="4" t="s">
        <v>6759</v>
      </c>
    </row>
    <row r="1228" spans="10:15" x14ac:dyDescent="0.2">
      <c r="J1228" s="41" t="s">
        <v>4074</v>
      </c>
      <c r="K1228" s="26" t="s">
        <v>5344</v>
      </c>
      <c r="N1228" s="4" t="s">
        <v>5290</v>
      </c>
      <c r="O1228" s="4" t="s">
        <v>6823</v>
      </c>
    </row>
    <row r="1229" spans="10:15" x14ac:dyDescent="0.2">
      <c r="J1229" s="41" t="s">
        <v>4074</v>
      </c>
      <c r="K1229" s="26" t="s">
        <v>5345</v>
      </c>
      <c r="N1229" s="4" t="s">
        <v>5291</v>
      </c>
      <c r="O1229" s="4" t="s">
        <v>6823</v>
      </c>
    </row>
    <row r="1230" spans="10:15" x14ac:dyDescent="0.2">
      <c r="J1230" s="41" t="s">
        <v>4075</v>
      </c>
      <c r="K1230" s="41" t="s">
        <v>5346</v>
      </c>
      <c r="N1230" s="4" t="s">
        <v>6176</v>
      </c>
      <c r="O1230" s="4" t="s">
        <v>4013</v>
      </c>
    </row>
    <row r="1231" spans="10:15" x14ac:dyDescent="0.2">
      <c r="J1231" s="41" t="s">
        <v>4075</v>
      </c>
      <c r="K1231" s="26" t="s">
        <v>5347</v>
      </c>
      <c r="N1231" s="148" t="s">
        <v>5947</v>
      </c>
      <c r="O1231" s="4" t="s">
        <v>4013</v>
      </c>
    </row>
    <row r="1232" spans="10:15" x14ac:dyDescent="0.2">
      <c r="J1232" s="41" t="s">
        <v>4075</v>
      </c>
      <c r="K1232" s="26" t="s">
        <v>5348</v>
      </c>
      <c r="N1232" s="4" t="s">
        <v>4422</v>
      </c>
      <c r="O1232" s="4" t="s">
        <v>6742</v>
      </c>
    </row>
    <row r="1233" spans="10:15" x14ac:dyDescent="0.2">
      <c r="J1233" s="41" t="s">
        <v>4075</v>
      </c>
      <c r="K1233" s="26" t="s">
        <v>5349</v>
      </c>
      <c r="N1233" s="4" t="s">
        <v>4422</v>
      </c>
      <c r="O1233" s="4" t="s">
        <v>6743</v>
      </c>
    </row>
    <row r="1234" spans="10:15" x14ac:dyDescent="0.2">
      <c r="J1234" s="41" t="s">
        <v>4075</v>
      </c>
      <c r="K1234" s="26" t="s">
        <v>5350</v>
      </c>
      <c r="N1234" s="4" t="s">
        <v>4422</v>
      </c>
      <c r="O1234" s="4" t="s">
        <v>6744</v>
      </c>
    </row>
    <row r="1235" spans="10:15" x14ac:dyDescent="0.2">
      <c r="J1235" s="41" t="s">
        <v>4075</v>
      </c>
      <c r="K1235" s="26" t="s">
        <v>5351</v>
      </c>
      <c r="N1235" s="4" t="s">
        <v>4422</v>
      </c>
      <c r="O1235" s="4" t="s">
        <v>6745</v>
      </c>
    </row>
    <row r="1236" spans="10:15" x14ac:dyDescent="0.2">
      <c r="J1236" s="41" t="s">
        <v>4076</v>
      </c>
      <c r="K1236" s="26" t="s">
        <v>5352</v>
      </c>
      <c r="N1236" s="4" t="s">
        <v>4422</v>
      </c>
      <c r="O1236" s="4" t="s">
        <v>6746</v>
      </c>
    </row>
    <row r="1237" spans="10:15" x14ac:dyDescent="0.2">
      <c r="J1237" s="41" t="s">
        <v>4077</v>
      </c>
      <c r="K1237" s="26" t="s">
        <v>5353</v>
      </c>
      <c r="N1237" s="4" t="s">
        <v>4422</v>
      </c>
      <c r="O1237" s="4" t="s">
        <v>6747</v>
      </c>
    </row>
    <row r="1238" spans="10:15" x14ac:dyDescent="0.2">
      <c r="J1238" s="41" t="s">
        <v>4078</v>
      </c>
      <c r="K1238" s="31" t="s">
        <v>5354</v>
      </c>
      <c r="N1238" s="4" t="s">
        <v>4422</v>
      </c>
      <c r="O1238" s="4" t="s">
        <v>6748</v>
      </c>
    </row>
    <row r="1239" spans="10:15" x14ac:dyDescent="0.2">
      <c r="J1239" s="41" t="s">
        <v>4078</v>
      </c>
      <c r="K1239" s="31" t="s">
        <v>5355</v>
      </c>
      <c r="N1239" s="4" t="s">
        <v>4422</v>
      </c>
      <c r="O1239" s="4" t="s">
        <v>6749</v>
      </c>
    </row>
    <row r="1240" spans="10:15" x14ac:dyDescent="0.2">
      <c r="J1240" s="41" t="s">
        <v>4078</v>
      </c>
      <c r="K1240" s="31" t="s">
        <v>5356</v>
      </c>
      <c r="N1240" s="4" t="s">
        <v>4422</v>
      </c>
      <c r="O1240" s="4" t="s">
        <v>6750</v>
      </c>
    </row>
    <row r="1241" spans="10:15" x14ac:dyDescent="0.2">
      <c r="J1241" s="41" t="s">
        <v>4078</v>
      </c>
      <c r="K1241" s="31" t="s">
        <v>5357</v>
      </c>
      <c r="N1241" s="4" t="s">
        <v>4422</v>
      </c>
      <c r="O1241" s="4" t="s">
        <v>6739</v>
      </c>
    </row>
    <row r="1242" spans="10:15" x14ac:dyDescent="0.2">
      <c r="J1242" s="41" t="s">
        <v>4078</v>
      </c>
      <c r="K1242" s="31" t="s">
        <v>5358</v>
      </c>
      <c r="N1242" s="4" t="s">
        <v>4422</v>
      </c>
      <c r="O1242" s="4" t="s">
        <v>6740</v>
      </c>
    </row>
    <row r="1243" spans="10:15" x14ac:dyDescent="0.2">
      <c r="J1243" s="41" t="s">
        <v>4078</v>
      </c>
      <c r="K1243" s="31" t="s">
        <v>5359</v>
      </c>
      <c r="N1243" s="4" t="s">
        <v>5345</v>
      </c>
      <c r="O1243" s="4" t="s">
        <v>4013</v>
      </c>
    </row>
    <row r="1244" spans="10:15" x14ac:dyDescent="0.2">
      <c r="J1244" s="41" t="s">
        <v>4078</v>
      </c>
      <c r="K1244" s="31" t="s">
        <v>5360</v>
      </c>
      <c r="N1244" s="4" t="s">
        <v>4539</v>
      </c>
      <c r="O1244" s="4" t="s">
        <v>6756</v>
      </c>
    </row>
    <row r="1245" spans="10:15" x14ac:dyDescent="0.2">
      <c r="J1245" s="41" t="s">
        <v>4078</v>
      </c>
      <c r="K1245" s="31" t="s">
        <v>5361</v>
      </c>
      <c r="N1245" s="148" t="s">
        <v>6157</v>
      </c>
      <c r="O1245" s="4" t="s">
        <v>4013</v>
      </c>
    </row>
    <row r="1246" spans="10:15" x14ac:dyDescent="0.2">
      <c r="J1246" s="41" t="s">
        <v>4078</v>
      </c>
      <c r="K1246" s="31" t="s">
        <v>5362</v>
      </c>
      <c r="N1246" s="148" t="s">
        <v>5946</v>
      </c>
      <c r="O1246" s="4" t="s">
        <v>4013</v>
      </c>
    </row>
    <row r="1247" spans="10:15" x14ac:dyDescent="0.2">
      <c r="J1247" s="41" t="s">
        <v>4078</v>
      </c>
      <c r="K1247" s="31" t="s">
        <v>5363</v>
      </c>
      <c r="N1247" s="4" t="s">
        <v>5998</v>
      </c>
      <c r="O1247" s="4" t="s">
        <v>4013</v>
      </c>
    </row>
    <row r="1248" spans="10:15" x14ac:dyDescent="0.2">
      <c r="J1248" s="41" t="s">
        <v>4078</v>
      </c>
      <c r="K1248" s="31" t="s">
        <v>5364</v>
      </c>
      <c r="N1248" s="148" t="s">
        <v>5317</v>
      </c>
      <c r="O1248" s="4" t="s">
        <v>6826</v>
      </c>
    </row>
    <row r="1249" spans="10:15" x14ac:dyDescent="0.2">
      <c r="J1249" s="41" t="s">
        <v>4078</v>
      </c>
      <c r="K1249" s="31" t="s">
        <v>5365</v>
      </c>
      <c r="N1249" s="29" t="s">
        <v>5174</v>
      </c>
      <c r="O1249" s="4" t="s">
        <v>4013</v>
      </c>
    </row>
    <row r="1250" spans="10:15" x14ac:dyDescent="0.2">
      <c r="J1250" s="41" t="s">
        <v>4078</v>
      </c>
      <c r="K1250" s="31" t="s">
        <v>5366</v>
      </c>
      <c r="N1250" s="153" t="s">
        <v>4555</v>
      </c>
      <c r="O1250" s="4" t="s">
        <v>4013</v>
      </c>
    </row>
    <row r="1251" spans="10:15" x14ac:dyDescent="0.2">
      <c r="J1251" s="41" t="s">
        <v>4078</v>
      </c>
      <c r="K1251" s="31" t="s">
        <v>5367</v>
      </c>
      <c r="N1251" s="4" t="s">
        <v>6402</v>
      </c>
      <c r="O1251" s="4" t="s">
        <v>6756</v>
      </c>
    </row>
    <row r="1252" spans="10:15" x14ac:dyDescent="0.2">
      <c r="J1252" s="41" t="s">
        <v>4078</v>
      </c>
      <c r="K1252" s="31" t="s">
        <v>5368</v>
      </c>
      <c r="N1252" s="4" t="s">
        <v>6400</v>
      </c>
      <c r="O1252" s="4" t="s">
        <v>6756</v>
      </c>
    </row>
    <row r="1253" spans="10:15" x14ac:dyDescent="0.2">
      <c r="J1253" s="41" t="s">
        <v>4078</v>
      </c>
      <c r="K1253" s="31" t="s">
        <v>5369</v>
      </c>
      <c r="N1253" s="150" t="s">
        <v>6258</v>
      </c>
      <c r="O1253" s="4" t="s">
        <v>6907</v>
      </c>
    </row>
    <row r="1254" spans="10:15" x14ac:dyDescent="0.2">
      <c r="J1254" s="41" t="s">
        <v>4078</v>
      </c>
      <c r="K1254" s="31" t="s">
        <v>5370</v>
      </c>
      <c r="N1254" s="4" t="s">
        <v>4748</v>
      </c>
      <c r="O1254" s="4" t="s">
        <v>6782</v>
      </c>
    </row>
    <row r="1255" spans="10:15" x14ac:dyDescent="0.2">
      <c r="J1255" s="41" t="s">
        <v>4078</v>
      </c>
      <c r="K1255" s="31" t="s">
        <v>5371</v>
      </c>
      <c r="N1255" s="4" t="s">
        <v>5970</v>
      </c>
      <c r="O1255" s="4" t="s">
        <v>4013</v>
      </c>
    </row>
    <row r="1256" spans="10:15" x14ac:dyDescent="0.2">
      <c r="J1256" s="41" t="s">
        <v>4078</v>
      </c>
      <c r="K1256" s="31" t="s">
        <v>5372</v>
      </c>
      <c r="N1256" s="4" t="s">
        <v>6313</v>
      </c>
      <c r="O1256" s="4" t="s">
        <v>6911</v>
      </c>
    </row>
    <row r="1257" spans="10:15" x14ac:dyDescent="0.2">
      <c r="J1257" s="41" t="s">
        <v>4078</v>
      </c>
      <c r="K1257" s="31" t="s">
        <v>5373</v>
      </c>
      <c r="N1257" s="4" t="s">
        <v>6259</v>
      </c>
      <c r="O1257" s="4" t="s">
        <v>6907</v>
      </c>
    </row>
    <row r="1258" spans="10:15" x14ac:dyDescent="0.2">
      <c r="J1258" s="41" t="s">
        <v>4078</v>
      </c>
      <c r="K1258" s="31" t="s">
        <v>5374</v>
      </c>
      <c r="N1258" s="27" t="s">
        <v>4293</v>
      </c>
      <c r="O1258" s="27" t="s">
        <v>4013</v>
      </c>
    </row>
    <row r="1259" spans="10:15" x14ac:dyDescent="0.2">
      <c r="J1259" s="41" t="s">
        <v>4078</v>
      </c>
      <c r="K1259" s="31" t="s">
        <v>5375</v>
      </c>
      <c r="N1259" s="27" t="s">
        <v>3921</v>
      </c>
      <c r="O1259" s="27" t="s">
        <v>4013</v>
      </c>
    </row>
    <row r="1260" spans="10:15" x14ac:dyDescent="0.2">
      <c r="J1260" s="41" t="s">
        <v>4078</v>
      </c>
      <c r="K1260" s="31" t="s">
        <v>5376</v>
      </c>
      <c r="N1260" s="4" t="s">
        <v>4749</v>
      </c>
      <c r="O1260" s="4" t="s">
        <v>6782</v>
      </c>
    </row>
    <row r="1261" spans="10:15" x14ac:dyDescent="0.2">
      <c r="J1261" s="41" t="s">
        <v>4078</v>
      </c>
      <c r="K1261" s="31" t="s">
        <v>5377</v>
      </c>
      <c r="N1261" s="4" t="s">
        <v>4750</v>
      </c>
      <c r="O1261" s="4" t="s">
        <v>6782</v>
      </c>
    </row>
    <row r="1262" spans="10:15" x14ac:dyDescent="0.2">
      <c r="J1262" s="41" t="s">
        <v>4078</v>
      </c>
      <c r="K1262" s="31" t="s">
        <v>5378</v>
      </c>
      <c r="N1262" s="150" t="s">
        <v>390</v>
      </c>
      <c r="O1262" s="4" t="s">
        <v>6840</v>
      </c>
    </row>
    <row r="1263" spans="10:15" x14ac:dyDescent="0.2">
      <c r="J1263" s="41" t="s">
        <v>4078</v>
      </c>
      <c r="K1263" s="31" t="s">
        <v>5379</v>
      </c>
      <c r="N1263" s="4" t="s">
        <v>4751</v>
      </c>
      <c r="O1263" s="4" t="s">
        <v>6779</v>
      </c>
    </row>
    <row r="1264" spans="10:15" x14ac:dyDescent="0.2">
      <c r="J1264" s="41" t="s">
        <v>4078</v>
      </c>
      <c r="K1264" s="31" t="s">
        <v>5380</v>
      </c>
      <c r="N1264" s="4" t="s">
        <v>4752</v>
      </c>
      <c r="O1264" s="4" t="s">
        <v>6780</v>
      </c>
    </row>
    <row r="1265" spans="10:15" x14ac:dyDescent="0.2">
      <c r="J1265" s="41" t="s">
        <v>4078</v>
      </c>
      <c r="K1265" s="31" t="s">
        <v>5381</v>
      </c>
      <c r="N1265" s="150" t="s">
        <v>6088</v>
      </c>
      <c r="O1265" s="4" t="s">
        <v>6887</v>
      </c>
    </row>
    <row r="1266" spans="10:15" x14ac:dyDescent="0.2">
      <c r="J1266" s="41" t="s">
        <v>4078</v>
      </c>
      <c r="K1266" s="31" t="s">
        <v>5382</v>
      </c>
      <c r="N1266" s="150" t="s">
        <v>5544</v>
      </c>
      <c r="O1266" s="4" t="s">
        <v>6833</v>
      </c>
    </row>
    <row r="1267" spans="10:15" x14ac:dyDescent="0.2">
      <c r="J1267" s="41" t="s">
        <v>4078</v>
      </c>
      <c r="K1267" s="31" t="s">
        <v>5383</v>
      </c>
      <c r="N1267" s="150" t="s">
        <v>5545</v>
      </c>
      <c r="O1267" s="4" t="s">
        <v>6838</v>
      </c>
    </row>
    <row r="1268" spans="10:15" x14ac:dyDescent="0.2">
      <c r="J1268" s="41" t="s">
        <v>4078</v>
      </c>
      <c r="K1268" s="31" t="s">
        <v>5384</v>
      </c>
      <c r="N1268" s="150" t="s">
        <v>6089</v>
      </c>
      <c r="O1268" s="4" t="s">
        <v>6885</v>
      </c>
    </row>
    <row r="1269" spans="10:15" x14ac:dyDescent="0.2">
      <c r="J1269" s="41" t="s">
        <v>4078</v>
      </c>
      <c r="K1269" s="31" t="s">
        <v>5385</v>
      </c>
      <c r="N1269" s="150" t="s">
        <v>6090</v>
      </c>
      <c r="O1269" s="4" t="s">
        <v>6885</v>
      </c>
    </row>
    <row r="1270" spans="10:15" x14ac:dyDescent="0.2">
      <c r="J1270" s="41" t="s">
        <v>4078</v>
      </c>
      <c r="K1270" s="31" t="s">
        <v>5386</v>
      </c>
      <c r="N1270" s="4" t="s">
        <v>4468</v>
      </c>
      <c r="O1270" s="4" t="s">
        <v>6764</v>
      </c>
    </row>
    <row r="1271" spans="10:15" x14ac:dyDescent="0.2">
      <c r="J1271" s="41" t="s">
        <v>4078</v>
      </c>
      <c r="K1271" s="31" t="s">
        <v>5387</v>
      </c>
      <c r="N1271" s="4" t="s">
        <v>6584</v>
      </c>
      <c r="O1271" s="4" t="s">
        <v>6938</v>
      </c>
    </row>
    <row r="1272" spans="10:15" x14ac:dyDescent="0.2">
      <c r="J1272" s="41" t="s">
        <v>4078</v>
      </c>
      <c r="K1272" s="31" t="s">
        <v>5388</v>
      </c>
      <c r="N1272" s="4" t="s">
        <v>6594</v>
      </c>
      <c r="O1272" s="4" t="s">
        <v>6938</v>
      </c>
    </row>
    <row r="1273" spans="10:15" x14ac:dyDescent="0.2">
      <c r="J1273" s="41" t="s">
        <v>4078</v>
      </c>
      <c r="K1273" s="31" t="s">
        <v>5389</v>
      </c>
      <c r="N1273" s="4" t="s">
        <v>6594</v>
      </c>
      <c r="O1273" s="4" t="s">
        <v>6938</v>
      </c>
    </row>
    <row r="1274" spans="10:15" x14ac:dyDescent="0.2">
      <c r="J1274" s="41" t="s">
        <v>4078</v>
      </c>
      <c r="K1274" s="31" t="s">
        <v>5390</v>
      </c>
      <c r="N1274" s="4" t="s">
        <v>4471</v>
      </c>
      <c r="O1274" s="4" t="s">
        <v>6764</v>
      </c>
    </row>
    <row r="1275" spans="10:15" x14ac:dyDescent="0.2">
      <c r="J1275" s="41" t="s">
        <v>4078</v>
      </c>
      <c r="K1275" s="31" t="s">
        <v>5391</v>
      </c>
      <c r="N1275" s="4" t="s">
        <v>6570</v>
      </c>
      <c r="O1275" s="4" t="s">
        <v>6938</v>
      </c>
    </row>
    <row r="1276" spans="10:15" x14ac:dyDescent="0.2">
      <c r="J1276" s="41" t="s">
        <v>4078</v>
      </c>
      <c r="K1276" s="31" t="s">
        <v>5392</v>
      </c>
      <c r="N1276" s="4" t="s">
        <v>6630</v>
      </c>
      <c r="O1276" s="4" t="s">
        <v>6938</v>
      </c>
    </row>
    <row r="1277" spans="10:15" x14ac:dyDescent="0.2">
      <c r="J1277" s="41" t="s">
        <v>4078</v>
      </c>
      <c r="K1277" s="31" t="s">
        <v>5393</v>
      </c>
      <c r="N1277" s="4" t="s">
        <v>5269</v>
      </c>
      <c r="O1277" s="4" t="s">
        <v>6823</v>
      </c>
    </row>
    <row r="1278" spans="10:15" x14ac:dyDescent="0.2">
      <c r="J1278" s="41" t="s">
        <v>4078</v>
      </c>
      <c r="K1278" s="31" t="s">
        <v>5394</v>
      </c>
      <c r="N1278" s="150" t="s">
        <v>4643</v>
      </c>
      <c r="O1278" s="150" t="s">
        <v>6766</v>
      </c>
    </row>
    <row r="1279" spans="10:15" x14ac:dyDescent="0.2">
      <c r="J1279" s="41" t="s">
        <v>4078</v>
      </c>
      <c r="K1279" s="31" t="s">
        <v>5395</v>
      </c>
      <c r="N1279" s="150" t="s">
        <v>395</v>
      </c>
      <c r="O1279" s="4" t="s">
        <v>6843</v>
      </c>
    </row>
    <row r="1280" spans="10:15" x14ac:dyDescent="0.2">
      <c r="J1280" s="41" t="s">
        <v>4078</v>
      </c>
      <c r="K1280" s="31" t="s">
        <v>5396</v>
      </c>
      <c r="N1280" s="150" t="s">
        <v>5546</v>
      </c>
      <c r="O1280" s="4" t="s">
        <v>6843</v>
      </c>
    </row>
    <row r="1281" spans="10:15" x14ac:dyDescent="0.2">
      <c r="J1281" s="41" t="s">
        <v>4078</v>
      </c>
      <c r="K1281" s="31" t="s">
        <v>5397</v>
      </c>
      <c r="N1281" s="150" t="s">
        <v>5547</v>
      </c>
      <c r="O1281" s="4" t="s">
        <v>6844</v>
      </c>
    </row>
    <row r="1282" spans="10:15" x14ac:dyDescent="0.2">
      <c r="J1282" s="41" t="s">
        <v>4078</v>
      </c>
      <c r="K1282" s="31" t="s">
        <v>5398</v>
      </c>
      <c r="N1282" s="150" t="s">
        <v>5548</v>
      </c>
      <c r="O1282" s="4" t="s">
        <v>6843</v>
      </c>
    </row>
    <row r="1283" spans="10:15" x14ac:dyDescent="0.2">
      <c r="J1283" s="41" t="s">
        <v>4078</v>
      </c>
      <c r="K1283" s="31" t="s">
        <v>5399</v>
      </c>
      <c r="N1283" s="150" t="s">
        <v>5729</v>
      </c>
      <c r="O1283" s="4" t="s">
        <v>6872</v>
      </c>
    </row>
    <row r="1284" spans="10:15" x14ac:dyDescent="0.2">
      <c r="J1284" s="41" t="s">
        <v>4078</v>
      </c>
      <c r="K1284" s="31" t="s">
        <v>5400</v>
      </c>
      <c r="N1284" s="150" t="s">
        <v>5730</v>
      </c>
      <c r="O1284" s="4" t="s">
        <v>6872</v>
      </c>
    </row>
    <row r="1285" spans="10:15" x14ac:dyDescent="0.2">
      <c r="J1285" s="41" t="s">
        <v>4078</v>
      </c>
      <c r="K1285" s="31" t="s">
        <v>5401</v>
      </c>
      <c r="N1285" s="4" t="s">
        <v>6412</v>
      </c>
      <c r="O1285" s="4" t="s">
        <v>4013</v>
      </c>
    </row>
    <row r="1286" spans="10:15" x14ac:dyDescent="0.2">
      <c r="J1286" s="41" t="s">
        <v>4078</v>
      </c>
      <c r="K1286" s="31" t="s">
        <v>5402</v>
      </c>
      <c r="N1286" s="4" t="s">
        <v>6611</v>
      </c>
      <c r="O1286" s="4" t="s">
        <v>6938</v>
      </c>
    </row>
    <row r="1287" spans="10:15" x14ac:dyDescent="0.2">
      <c r="J1287" s="41" t="s">
        <v>4078</v>
      </c>
      <c r="K1287" s="31" t="s">
        <v>5403</v>
      </c>
      <c r="N1287" s="4" t="s">
        <v>6225</v>
      </c>
      <c r="O1287" s="4" t="s">
        <v>6906</v>
      </c>
    </row>
    <row r="1288" spans="10:15" x14ac:dyDescent="0.2">
      <c r="J1288" s="41" t="s">
        <v>4078</v>
      </c>
      <c r="K1288" s="31" t="s">
        <v>5404</v>
      </c>
      <c r="N1288" s="150" t="s">
        <v>5409</v>
      </c>
      <c r="O1288" s="4" t="s">
        <v>6828</v>
      </c>
    </row>
    <row r="1289" spans="10:15" x14ac:dyDescent="0.2">
      <c r="J1289" s="41" t="s">
        <v>4078</v>
      </c>
      <c r="K1289" s="31" t="s">
        <v>5405</v>
      </c>
      <c r="N1289" s="4" t="s">
        <v>4372</v>
      </c>
      <c r="O1289" s="27" t="s">
        <v>4013</v>
      </c>
    </row>
    <row r="1290" spans="10:15" x14ac:dyDescent="0.2">
      <c r="J1290" s="41" t="s">
        <v>4078</v>
      </c>
      <c r="K1290" s="31" t="s">
        <v>5406</v>
      </c>
      <c r="N1290" s="4" t="s">
        <v>4864</v>
      </c>
      <c r="O1290" s="4" t="s">
        <v>6766</v>
      </c>
    </row>
    <row r="1291" spans="10:15" x14ac:dyDescent="0.2">
      <c r="J1291" s="41" t="s">
        <v>4078</v>
      </c>
      <c r="K1291" s="31" t="s">
        <v>5407</v>
      </c>
      <c r="N1291" s="4" t="s">
        <v>6260</v>
      </c>
      <c r="O1291" s="4" t="s">
        <v>6907</v>
      </c>
    </row>
    <row r="1292" spans="10:15" x14ac:dyDescent="0.2">
      <c r="J1292" s="41" t="s">
        <v>4078</v>
      </c>
      <c r="K1292" s="31" t="s">
        <v>5408</v>
      </c>
      <c r="N1292" s="27" t="s">
        <v>4294</v>
      </c>
      <c r="O1292" s="27" t="s">
        <v>4013</v>
      </c>
    </row>
    <row r="1293" spans="10:15" x14ac:dyDescent="0.2">
      <c r="J1293" s="41" t="s">
        <v>4078</v>
      </c>
      <c r="K1293" s="31" t="s">
        <v>5409</v>
      </c>
      <c r="N1293" s="27" t="s">
        <v>4295</v>
      </c>
      <c r="O1293" s="27" t="s">
        <v>4013</v>
      </c>
    </row>
    <row r="1294" spans="10:15" x14ac:dyDescent="0.2">
      <c r="J1294" s="41" t="s">
        <v>4078</v>
      </c>
      <c r="K1294" s="31" t="s">
        <v>5410</v>
      </c>
      <c r="N1294" s="4" t="s">
        <v>6128</v>
      </c>
      <c r="O1294" s="4" t="s">
        <v>4013</v>
      </c>
    </row>
    <row r="1295" spans="10:15" x14ac:dyDescent="0.2">
      <c r="J1295" s="41" t="s">
        <v>4078</v>
      </c>
      <c r="K1295" s="31" t="s">
        <v>5411</v>
      </c>
      <c r="N1295" s="4" t="s">
        <v>5215</v>
      </c>
      <c r="O1295" s="4" t="s">
        <v>6823</v>
      </c>
    </row>
    <row r="1296" spans="10:15" x14ac:dyDescent="0.2">
      <c r="J1296" s="41" t="s">
        <v>4078</v>
      </c>
      <c r="K1296" s="31" t="s">
        <v>5412</v>
      </c>
      <c r="N1296" s="4" t="s">
        <v>4753</v>
      </c>
      <c r="O1296" s="4" t="s">
        <v>6782</v>
      </c>
    </row>
    <row r="1297" spans="10:15" x14ac:dyDescent="0.2">
      <c r="J1297" s="41" t="s">
        <v>4078</v>
      </c>
      <c r="K1297" s="31" t="s">
        <v>5413</v>
      </c>
      <c r="N1297" s="4" t="s">
        <v>5341</v>
      </c>
      <c r="O1297" s="150" t="s">
        <v>4013</v>
      </c>
    </row>
    <row r="1298" spans="10:15" x14ac:dyDescent="0.2">
      <c r="J1298" s="41" t="s">
        <v>4078</v>
      </c>
      <c r="K1298" s="31" t="s">
        <v>5414</v>
      </c>
      <c r="N1298" s="4" t="s">
        <v>6314</v>
      </c>
      <c r="O1298" s="4" t="s">
        <v>6912</v>
      </c>
    </row>
    <row r="1299" spans="10:15" x14ac:dyDescent="0.2">
      <c r="J1299" s="41" t="s">
        <v>4078</v>
      </c>
      <c r="K1299" s="31" t="s">
        <v>5415</v>
      </c>
      <c r="N1299" s="4" t="s">
        <v>4479</v>
      </c>
      <c r="O1299" s="4" t="s">
        <v>6764</v>
      </c>
    </row>
    <row r="1300" spans="10:15" x14ac:dyDescent="0.2">
      <c r="J1300" s="41" t="s">
        <v>4078</v>
      </c>
      <c r="K1300" s="31" t="s">
        <v>5416</v>
      </c>
      <c r="N1300" s="4" t="s">
        <v>4479</v>
      </c>
      <c r="O1300" s="4" t="s">
        <v>6765</v>
      </c>
    </row>
    <row r="1301" spans="10:15" x14ac:dyDescent="0.2">
      <c r="J1301" s="41" t="s">
        <v>4078</v>
      </c>
      <c r="K1301" s="31" t="s">
        <v>5417</v>
      </c>
      <c r="N1301" s="4" t="s">
        <v>5135</v>
      </c>
      <c r="O1301" s="4" t="s">
        <v>6766</v>
      </c>
    </row>
    <row r="1302" spans="10:15" x14ac:dyDescent="0.2">
      <c r="J1302" s="41" t="s">
        <v>4078</v>
      </c>
      <c r="K1302" s="31" t="s">
        <v>5418</v>
      </c>
      <c r="N1302" s="27" t="s">
        <v>4296</v>
      </c>
      <c r="O1302" s="27" t="s">
        <v>4013</v>
      </c>
    </row>
    <row r="1303" spans="10:15" x14ac:dyDescent="0.2">
      <c r="J1303" s="41" t="s">
        <v>4078</v>
      </c>
      <c r="K1303" s="31" t="s">
        <v>5419</v>
      </c>
      <c r="N1303" s="150" t="s">
        <v>5549</v>
      </c>
      <c r="O1303" s="4" t="s">
        <v>6848</v>
      </c>
    </row>
    <row r="1304" spans="10:15" x14ac:dyDescent="0.2">
      <c r="J1304" s="41" t="s">
        <v>4078</v>
      </c>
      <c r="K1304" s="31" t="s">
        <v>5420</v>
      </c>
      <c r="N1304" s="4" t="s">
        <v>6189</v>
      </c>
      <c r="O1304" s="4" t="s">
        <v>6906</v>
      </c>
    </row>
    <row r="1305" spans="10:15" x14ac:dyDescent="0.2">
      <c r="J1305" s="41" t="s">
        <v>4078</v>
      </c>
      <c r="K1305" s="31" t="s">
        <v>5421</v>
      </c>
      <c r="N1305" s="4" t="s">
        <v>6145</v>
      </c>
      <c r="O1305" s="4" t="s">
        <v>4013</v>
      </c>
    </row>
    <row r="1306" spans="10:15" x14ac:dyDescent="0.2">
      <c r="J1306" s="41" t="s">
        <v>4078</v>
      </c>
      <c r="K1306" s="31" t="s">
        <v>5422</v>
      </c>
      <c r="N1306" s="4" t="s">
        <v>6571</v>
      </c>
      <c r="O1306" s="4" t="s">
        <v>6938</v>
      </c>
    </row>
    <row r="1307" spans="10:15" x14ac:dyDescent="0.2">
      <c r="J1307" s="41" t="s">
        <v>4078</v>
      </c>
      <c r="K1307" s="31" t="s">
        <v>5423</v>
      </c>
      <c r="N1307" s="4" t="s">
        <v>402</v>
      </c>
      <c r="O1307" s="4" t="s">
        <v>6823</v>
      </c>
    </row>
    <row r="1308" spans="10:15" x14ac:dyDescent="0.2">
      <c r="J1308" s="41" t="s">
        <v>4078</v>
      </c>
      <c r="K1308" s="53" t="s">
        <v>5424</v>
      </c>
      <c r="N1308" s="4" t="s">
        <v>6413</v>
      </c>
      <c r="O1308" s="4" t="s">
        <v>4013</v>
      </c>
    </row>
    <row r="1309" spans="10:15" x14ac:dyDescent="0.2">
      <c r="J1309" s="41" t="s">
        <v>4078</v>
      </c>
      <c r="K1309" s="31" t="s">
        <v>5425</v>
      </c>
      <c r="N1309" s="148" t="s">
        <v>4415</v>
      </c>
      <c r="O1309" s="4" t="s">
        <v>6741</v>
      </c>
    </row>
    <row r="1310" spans="10:15" x14ac:dyDescent="0.2">
      <c r="J1310" s="41" t="s">
        <v>4078</v>
      </c>
      <c r="K1310" s="31" t="s">
        <v>5426</v>
      </c>
      <c r="N1310" s="148" t="s">
        <v>6151</v>
      </c>
      <c r="O1310" s="4" t="s">
        <v>4013</v>
      </c>
    </row>
    <row r="1311" spans="10:15" x14ac:dyDescent="0.2">
      <c r="J1311" s="31" t="s">
        <v>4079</v>
      </c>
      <c r="K1311" s="39" t="s">
        <v>5427</v>
      </c>
      <c r="N1311" s="150" t="s">
        <v>5913</v>
      </c>
      <c r="O1311" s="4" t="s">
        <v>6883</v>
      </c>
    </row>
    <row r="1312" spans="10:15" x14ac:dyDescent="0.2">
      <c r="J1312" s="31" t="s">
        <v>4079</v>
      </c>
      <c r="K1312" s="39" t="s">
        <v>5428</v>
      </c>
      <c r="N1312" s="150" t="s">
        <v>5410</v>
      </c>
      <c r="O1312" s="4" t="s">
        <v>6828</v>
      </c>
    </row>
    <row r="1313" spans="10:15" x14ac:dyDescent="0.2">
      <c r="J1313" s="31" t="s">
        <v>4079</v>
      </c>
      <c r="K1313" s="39" t="s">
        <v>5429</v>
      </c>
      <c r="N1313" s="4" t="s">
        <v>5180</v>
      </c>
      <c r="O1313" s="4" t="s">
        <v>6823</v>
      </c>
    </row>
    <row r="1314" spans="10:15" x14ac:dyDescent="0.2">
      <c r="J1314" s="31" t="s">
        <v>4079</v>
      </c>
      <c r="K1314" s="39" t="s">
        <v>5430</v>
      </c>
      <c r="N1314" s="4" t="s">
        <v>4832</v>
      </c>
      <c r="O1314" s="4" t="s">
        <v>6766</v>
      </c>
    </row>
    <row r="1315" spans="10:15" x14ac:dyDescent="0.2">
      <c r="J1315" s="31" t="s">
        <v>4079</v>
      </c>
      <c r="K1315" s="31" t="s">
        <v>5431</v>
      </c>
      <c r="N1315" s="4" t="s">
        <v>5272</v>
      </c>
      <c r="O1315" s="4" t="s">
        <v>6823</v>
      </c>
    </row>
    <row r="1316" spans="10:15" x14ac:dyDescent="0.2">
      <c r="J1316" s="31" t="s">
        <v>4079</v>
      </c>
      <c r="K1316" s="31" t="s">
        <v>5432</v>
      </c>
      <c r="N1316" s="150" t="s">
        <v>5731</v>
      </c>
      <c r="O1316" s="4" t="s">
        <v>6866</v>
      </c>
    </row>
    <row r="1317" spans="10:15" x14ac:dyDescent="0.2">
      <c r="J1317" s="31" t="s">
        <v>4079</v>
      </c>
      <c r="K1317" s="31" t="s">
        <v>5433</v>
      </c>
      <c r="N1317" s="4" t="s">
        <v>4508</v>
      </c>
      <c r="O1317" s="4" t="s">
        <v>4013</v>
      </c>
    </row>
    <row r="1318" spans="10:15" x14ac:dyDescent="0.2">
      <c r="J1318" s="31" t="s">
        <v>4079</v>
      </c>
      <c r="K1318" s="31" t="s">
        <v>5434</v>
      </c>
      <c r="N1318" s="4" t="s">
        <v>6315</v>
      </c>
      <c r="O1318" s="4" t="s">
        <v>6918</v>
      </c>
    </row>
    <row r="1319" spans="10:15" x14ac:dyDescent="0.2">
      <c r="J1319" s="31" t="s">
        <v>4079</v>
      </c>
      <c r="K1319" s="31" t="s">
        <v>5435</v>
      </c>
      <c r="N1319" s="4" t="s">
        <v>5202</v>
      </c>
      <c r="O1319" s="4" t="s">
        <v>6823</v>
      </c>
    </row>
    <row r="1320" spans="10:15" x14ac:dyDescent="0.2">
      <c r="J1320" s="31" t="s">
        <v>4079</v>
      </c>
      <c r="K1320" s="31" t="s">
        <v>5436</v>
      </c>
      <c r="N1320" s="4" t="s">
        <v>6498</v>
      </c>
      <c r="O1320" s="4" t="s">
        <v>6938</v>
      </c>
    </row>
    <row r="1321" spans="10:15" x14ac:dyDescent="0.2">
      <c r="J1321" s="31" t="s">
        <v>4079</v>
      </c>
      <c r="K1321" s="31" t="s">
        <v>5437</v>
      </c>
      <c r="N1321" s="4" t="s">
        <v>4373</v>
      </c>
      <c r="O1321" s="27" t="s">
        <v>4013</v>
      </c>
    </row>
    <row r="1322" spans="10:15" x14ac:dyDescent="0.2">
      <c r="J1322" s="31" t="s">
        <v>4079</v>
      </c>
      <c r="K1322" s="31" t="s">
        <v>5438</v>
      </c>
      <c r="N1322" s="4" t="s">
        <v>6394</v>
      </c>
      <c r="O1322" s="4" t="s">
        <v>6756</v>
      </c>
    </row>
    <row r="1323" spans="10:15" x14ac:dyDescent="0.2">
      <c r="J1323" s="31" t="s">
        <v>4079</v>
      </c>
      <c r="K1323" s="31" t="s">
        <v>5439</v>
      </c>
      <c r="N1323" s="4" t="s">
        <v>5183</v>
      </c>
      <c r="O1323" s="4" t="s">
        <v>6824</v>
      </c>
    </row>
    <row r="1324" spans="10:15" x14ac:dyDescent="0.2">
      <c r="J1324" s="31" t="s">
        <v>4079</v>
      </c>
      <c r="K1324" s="31" t="s">
        <v>5440</v>
      </c>
      <c r="N1324" s="4" t="s">
        <v>4865</v>
      </c>
      <c r="O1324" s="4" t="s">
        <v>6766</v>
      </c>
    </row>
    <row r="1325" spans="10:15" x14ac:dyDescent="0.2">
      <c r="J1325" s="31" t="s">
        <v>4079</v>
      </c>
      <c r="K1325" s="31" t="s">
        <v>5441</v>
      </c>
      <c r="N1325" s="4" t="s">
        <v>6414</v>
      </c>
      <c r="O1325" s="4" t="s">
        <v>4013</v>
      </c>
    </row>
    <row r="1326" spans="10:15" x14ac:dyDescent="0.2">
      <c r="J1326" s="31" t="s">
        <v>4079</v>
      </c>
      <c r="K1326" s="31" t="s">
        <v>5442</v>
      </c>
      <c r="N1326" s="4" t="s">
        <v>6567</v>
      </c>
      <c r="O1326" s="4" t="s">
        <v>6938</v>
      </c>
    </row>
    <row r="1327" spans="10:15" x14ac:dyDescent="0.2">
      <c r="J1327" s="31" t="s">
        <v>4079</v>
      </c>
      <c r="K1327" s="31" t="s">
        <v>5443</v>
      </c>
      <c r="N1327" s="150" t="s">
        <v>5732</v>
      </c>
      <c r="O1327" s="4" t="s">
        <v>6868</v>
      </c>
    </row>
    <row r="1328" spans="10:15" x14ac:dyDescent="0.2">
      <c r="J1328" s="31" t="s">
        <v>4079</v>
      </c>
      <c r="K1328" s="31" t="s">
        <v>5444</v>
      </c>
      <c r="N1328" s="4" t="s">
        <v>5066</v>
      </c>
      <c r="O1328" s="4" t="s">
        <v>6766</v>
      </c>
    </row>
    <row r="1329" spans="10:15" x14ac:dyDescent="0.2">
      <c r="J1329" s="31" t="s">
        <v>4079</v>
      </c>
      <c r="K1329" s="31" t="s">
        <v>5445</v>
      </c>
      <c r="N1329" s="150" t="s">
        <v>6091</v>
      </c>
      <c r="O1329" s="4" t="s">
        <v>6886</v>
      </c>
    </row>
    <row r="1330" spans="10:15" x14ac:dyDescent="0.2">
      <c r="J1330" s="31" t="s">
        <v>4079</v>
      </c>
      <c r="K1330" s="31" t="s">
        <v>5446</v>
      </c>
      <c r="N1330" s="150" t="s">
        <v>5914</v>
      </c>
      <c r="O1330" s="4" t="s">
        <v>6883</v>
      </c>
    </row>
    <row r="1331" spans="10:15" x14ac:dyDescent="0.2">
      <c r="J1331" s="31" t="s">
        <v>4079</v>
      </c>
      <c r="K1331" s="31" t="s">
        <v>5447</v>
      </c>
      <c r="N1331" s="150" t="s">
        <v>5550</v>
      </c>
      <c r="O1331" s="4" t="s">
        <v>6845</v>
      </c>
    </row>
    <row r="1332" spans="10:15" x14ac:dyDescent="0.2">
      <c r="J1332" s="31" t="s">
        <v>4079</v>
      </c>
      <c r="K1332" s="31" t="s">
        <v>5448</v>
      </c>
      <c r="N1332" s="150" t="s">
        <v>4644</v>
      </c>
      <c r="O1332" s="150" t="s">
        <v>6766</v>
      </c>
    </row>
    <row r="1333" spans="10:15" x14ac:dyDescent="0.2">
      <c r="J1333" s="31" t="s">
        <v>4079</v>
      </c>
      <c r="K1333" s="31" t="s">
        <v>5449</v>
      </c>
      <c r="N1333" s="150" t="s">
        <v>4644</v>
      </c>
      <c r="O1333" s="150" t="s">
        <v>6774</v>
      </c>
    </row>
    <row r="1334" spans="10:15" x14ac:dyDescent="0.2">
      <c r="J1334" s="31" t="s">
        <v>4079</v>
      </c>
      <c r="K1334" s="31" t="s">
        <v>5450</v>
      </c>
      <c r="N1334" s="153" t="s">
        <v>4546</v>
      </c>
      <c r="O1334" s="4" t="s">
        <v>4013</v>
      </c>
    </row>
    <row r="1335" spans="10:15" x14ac:dyDescent="0.2">
      <c r="J1335" s="31" t="s">
        <v>4079</v>
      </c>
      <c r="K1335" s="31" t="s">
        <v>5451</v>
      </c>
      <c r="N1335" s="4" t="s">
        <v>6499</v>
      </c>
      <c r="O1335" s="4" t="s">
        <v>6938</v>
      </c>
    </row>
    <row r="1336" spans="10:15" x14ac:dyDescent="0.2">
      <c r="J1336" s="31" t="s">
        <v>4079</v>
      </c>
      <c r="K1336" s="31" t="s">
        <v>5452</v>
      </c>
      <c r="N1336" s="150" t="s">
        <v>5733</v>
      </c>
      <c r="O1336" s="4" t="s">
        <v>6866</v>
      </c>
    </row>
    <row r="1337" spans="10:15" x14ac:dyDescent="0.2">
      <c r="J1337" s="31" t="s">
        <v>4079</v>
      </c>
      <c r="K1337" s="31" t="s">
        <v>5453</v>
      </c>
      <c r="N1337" s="161" t="s">
        <v>6165</v>
      </c>
      <c r="O1337" s="4" t="s">
        <v>4013</v>
      </c>
    </row>
    <row r="1338" spans="10:15" x14ac:dyDescent="0.2">
      <c r="J1338" s="31" t="s">
        <v>4079</v>
      </c>
      <c r="K1338" s="31" t="s">
        <v>5454</v>
      </c>
      <c r="N1338" s="150" t="s">
        <v>5411</v>
      </c>
      <c r="O1338" s="4" t="s">
        <v>6828</v>
      </c>
    </row>
    <row r="1339" spans="10:15" x14ac:dyDescent="0.2">
      <c r="J1339" s="31" t="s">
        <v>4079</v>
      </c>
      <c r="K1339" s="31" t="s">
        <v>5455</v>
      </c>
      <c r="N1339" s="150" t="s">
        <v>5734</v>
      </c>
      <c r="O1339" s="4" t="s">
        <v>6866</v>
      </c>
    </row>
    <row r="1340" spans="10:15" x14ac:dyDescent="0.2">
      <c r="J1340" s="31" t="s">
        <v>4079</v>
      </c>
      <c r="K1340" s="31" t="s">
        <v>5456</v>
      </c>
      <c r="N1340" s="150" t="s">
        <v>5735</v>
      </c>
      <c r="O1340" s="4" t="s">
        <v>6868</v>
      </c>
    </row>
    <row r="1341" spans="10:15" x14ac:dyDescent="0.2">
      <c r="J1341" s="31" t="s">
        <v>4079</v>
      </c>
      <c r="K1341" s="31" t="s">
        <v>5457</v>
      </c>
      <c r="N1341" s="4" t="s">
        <v>6500</v>
      </c>
      <c r="O1341" s="4" t="s">
        <v>6938</v>
      </c>
    </row>
    <row r="1342" spans="10:15" x14ac:dyDescent="0.2">
      <c r="J1342" s="31" t="s">
        <v>4079</v>
      </c>
      <c r="K1342" s="31" t="s">
        <v>5458</v>
      </c>
      <c r="N1342" s="4" t="s">
        <v>4493</v>
      </c>
      <c r="O1342" s="4" t="s">
        <v>4013</v>
      </c>
    </row>
    <row r="1343" spans="10:15" x14ac:dyDescent="0.2">
      <c r="J1343" s="31" t="s">
        <v>4079</v>
      </c>
      <c r="K1343" s="31" t="s">
        <v>5459</v>
      </c>
      <c r="N1343" s="4" t="s">
        <v>4505</v>
      </c>
      <c r="O1343" s="4" t="s">
        <v>4013</v>
      </c>
    </row>
    <row r="1344" spans="10:15" x14ac:dyDescent="0.2">
      <c r="J1344" s="31" t="s">
        <v>4079</v>
      </c>
      <c r="K1344" s="31" t="s">
        <v>5460</v>
      </c>
      <c r="N1344" s="4" t="s">
        <v>6585</v>
      </c>
      <c r="O1344" s="4" t="s">
        <v>6938</v>
      </c>
    </row>
    <row r="1345" spans="10:15" x14ac:dyDescent="0.2">
      <c r="J1345" s="31" t="s">
        <v>4079</v>
      </c>
      <c r="K1345" s="31" t="s">
        <v>5461</v>
      </c>
      <c r="N1345" s="4" t="s">
        <v>6595</v>
      </c>
      <c r="O1345" s="4" t="s">
        <v>6938</v>
      </c>
    </row>
    <row r="1346" spans="10:15" x14ac:dyDescent="0.2">
      <c r="J1346" s="31" t="s">
        <v>4079</v>
      </c>
      <c r="K1346" s="31" t="s">
        <v>5462</v>
      </c>
      <c r="N1346" s="4" t="s">
        <v>6501</v>
      </c>
      <c r="O1346" s="4" t="s">
        <v>6938</v>
      </c>
    </row>
    <row r="1347" spans="10:15" x14ac:dyDescent="0.2">
      <c r="J1347" s="31" t="s">
        <v>4079</v>
      </c>
      <c r="K1347" s="31" t="s">
        <v>5463</v>
      </c>
      <c r="N1347" s="4" t="s">
        <v>4494</v>
      </c>
      <c r="O1347" s="4" t="s">
        <v>4013</v>
      </c>
    </row>
    <row r="1348" spans="10:15" x14ac:dyDescent="0.2">
      <c r="J1348" s="31" t="s">
        <v>4079</v>
      </c>
      <c r="K1348" s="31" t="s">
        <v>5464</v>
      </c>
      <c r="N1348" s="4" t="s">
        <v>6316</v>
      </c>
      <c r="O1348" s="4" t="s">
        <v>6912</v>
      </c>
    </row>
    <row r="1349" spans="10:15" x14ac:dyDescent="0.2">
      <c r="J1349" s="31" t="s">
        <v>4079</v>
      </c>
      <c r="K1349" s="31" t="s">
        <v>5465</v>
      </c>
      <c r="N1349" s="4" t="s">
        <v>4450</v>
      </c>
      <c r="O1349" s="4" t="s">
        <v>6759</v>
      </c>
    </row>
    <row r="1350" spans="10:15" x14ac:dyDescent="0.2">
      <c r="J1350" s="31" t="s">
        <v>4079</v>
      </c>
      <c r="K1350" s="31" t="s">
        <v>5466</v>
      </c>
      <c r="N1350" s="150" t="s">
        <v>4645</v>
      </c>
      <c r="O1350" s="150" t="s">
        <v>6766</v>
      </c>
    </row>
    <row r="1351" spans="10:15" x14ac:dyDescent="0.2">
      <c r="J1351" s="31" t="s">
        <v>4079</v>
      </c>
      <c r="K1351" s="31" t="s">
        <v>5467</v>
      </c>
      <c r="N1351" s="150" t="s">
        <v>6092</v>
      </c>
      <c r="O1351" s="4" t="s">
        <v>6885</v>
      </c>
    </row>
    <row r="1352" spans="10:15" x14ac:dyDescent="0.2">
      <c r="J1352" s="31" t="s">
        <v>4079</v>
      </c>
      <c r="K1352" s="31" t="s">
        <v>5468</v>
      </c>
      <c r="N1352" s="4" t="s">
        <v>6006</v>
      </c>
      <c r="O1352" s="4" t="s">
        <v>4013</v>
      </c>
    </row>
    <row r="1353" spans="10:15" x14ac:dyDescent="0.2">
      <c r="J1353" s="31" t="s">
        <v>4079</v>
      </c>
      <c r="K1353" s="31" t="s">
        <v>5469</v>
      </c>
      <c r="N1353" s="4" t="s">
        <v>5329</v>
      </c>
      <c r="O1353" s="150" t="s">
        <v>4013</v>
      </c>
    </row>
    <row r="1354" spans="10:15" x14ac:dyDescent="0.2">
      <c r="J1354" s="31" t="s">
        <v>4079</v>
      </c>
      <c r="K1354" s="31" t="s">
        <v>5470</v>
      </c>
      <c r="N1354" s="4" t="s">
        <v>5067</v>
      </c>
      <c r="O1354" s="4" t="s">
        <v>6766</v>
      </c>
    </row>
    <row r="1355" spans="10:15" x14ac:dyDescent="0.2">
      <c r="J1355" s="31" t="s">
        <v>4079</v>
      </c>
      <c r="K1355" s="31" t="s">
        <v>5471</v>
      </c>
      <c r="N1355" s="150" t="s">
        <v>5551</v>
      </c>
      <c r="O1355" s="4" t="s">
        <v>6844</v>
      </c>
    </row>
    <row r="1356" spans="10:15" x14ac:dyDescent="0.2">
      <c r="J1356" s="31" t="s">
        <v>4079</v>
      </c>
      <c r="K1356" s="31" t="s">
        <v>5472</v>
      </c>
      <c r="N1356" s="150" t="s">
        <v>5551</v>
      </c>
      <c r="O1356" s="4" t="s">
        <v>6883</v>
      </c>
    </row>
    <row r="1357" spans="10:15" x14ac:dyDescent="0.2">
      <c r="J1357" s="31" t="s">
        <v>4079</v>
      </c>
      <c r="K1357" s="31" t="s">
        <v>5473</v>
      </c>
      <c r="N1357" s="27" t="s">
        <v>4297</v>
      </c>
      <c r="O1357" s="27" t="s">
        <v>4013</v>
      </c>
    </row>
    <row r="1358" spans="10:15" x14ac:dyDescent="0.2">
      <c r="J1358" s="31" t="s">
        <v>4079</v>
      </c>
      <c r="K1358" s="31" t="s">
        <v>5474</v>
      </c>
      <c r="N1358" s="27" t="s">
        <v>4298</v>
      </c>
      <c r="O1358" s="27" t="s">
        <v>4013</v>
      </c>
    </row>
    <row r="1359" spans="10:15" x14ac:dyDescent="0.2">
      <c r="J1359" s="31" t="s">
        <v>4079</v>
      </c>
      <c r="K1359" s="31" t="s">
        <v>5475</v>
      </c>
      <c r="N1359" s="150" t="s">
        <v>4646</v>
      </c>
      <c r="O1359" s="150" t="s">
        <v>6766</v>
      </c>
    </row>
    <row r="1360" spans="10:15" x14ac:dyDescent="0.2">
      <c r="J1360" s="31" t="s">
        <v>4079</v>
      </c>
      <c r="K1360" s="31" t="s">
        <v>5476</v>
      </c>
      <c r="N1360" s="4" t="s">
        <v>6235</v>
      </c>
      <c r="O1360" s="4" t="s">
        <v>6906</v>
      </c>
    </row>
    <row r="1361" spans="10:15" x14ac:dyDescent="0.2">
      <c r="J1361" s="31" t="s">
        <v>4079</v>
      </c>
      <c r="K1361" s="31" t="s">
        <v>5477</v>
      </c>
      <c r="N1361" s="4" t="s">
        <v>4394</v>
      </c>
      <c r="O1361" s="27" t="s">
        <v>4013</v>
      </c>
    </row>
    <row r="1362" spans="10:15" x14ac:dyDescent="0.2">
      <c r="J1362" s="31" t="s">
        <v>4079</v>
      </c>
      <c r="K1362" s="31" t="s">
        <v>5478</v>
      </c>
      <c r="N1362" s="4" t="s">
        <v>3883</v>
      </c>
      <c r="O1362" s="4" t="s">
        <v>6823</v>
      </c>
    </row>
    <row r="1363" spans="10:15" x14ac:dyDescent="0.2">
      <c r="J1363" s="31" t="s">
        <v>4079</v>
      </c>
      <c r="K1363" s="31" t="s">
        <v>5479</v>
      </c>
      <c r="N1363" s="4" t="s">
        <v>4754</v>
      </c>
      <c r="O1363" s="4" t="s">
        <v>6795</v>
      </c>
    </row>
    <row r="1364" spans="10:15" x14ac:dyDescent="0.2">
      <c r="J1364" s="31" t="s">
        <v>4079</v>
      </c>
      <c r="K1364" s="31" t="s">
        <v>5480</v>
      </c>
      <c r="N1364" s="4" t="s">
        <v>4755</v>
      </c>
      <c r="O1364" s="4" t="s">
        <v>6795</v>
      </c>
    </row>
    <row r="1365" spans="10:15" x14ac:dyDescent="0.2">
      <c r="J1365" s="31" t="s">
        <v>4079</v>
      </c>
      <c r="K1365" s="31" t="s">
        <v>5481</v>
      </c>
      <c r="N1365" s="4" t="s">
        <v>4756</v>
      </c>
      <c r="O1365" s="4" t="s">
        <v>6795</v>
      </c>
    </row>
    <row r="1366" spans="10:15" x14ac:dyDescent="0.2">
      <c r="J1366" s="31" t="s">
        <v>4079</v>
      </c>
      <c r="K1366" s="31" t="s">
        <v>5482</v>
      </c>
      <c r="N1366" s="4" t="s">
        <v>4757</v>
      </c>
      <c r="O1366" s="4" t="s">
        <v>6795</v>
      </c>
    </row>
    <row r="1367" spans="10:15" x14ac:dyDescent="0.2">
      <c r="J1367" s="31" t="s">
        <v>4079</v>
      </c>
      <c r="K1367" s="31" t="s">
        <v>5483</v>
      </c>
      <c r="N1367" s="4" t="s">
        <v>4833</v>
      </c>
      <c r="O1367" s="4" t="s">
        <v>6766</v>
      </c>
    </row>
    <row r="1368" spans="10:15" x14ac:dyDescent="0.2">
      <c r="J1368" s="31" t="s">
        <v>4079</v>
      </c>
      <c r="K1368" s="31" t="s">
        <v>5484</v>
      </c>
      <c r="N1368" s="4" t="s">
        <v>6502</v>
      </c>
      <c r="O1368" s="4" t="s">
        <v>6938</v>
      </c>
    </row>
    <row r="1369" spans="10:15" x14ac:dyDescent="0.2">
      <c r="J1369" s="31" t="s">
        <v>4079</v>
      </c>
      <c r="K1369" s="31" t="s">
        <v>5485</v>
      </c>
      <c r="N1369" s="4" t="s">
        <v>5136</v>
      </c>
      <c r="O1369" s="4" t="s">
        <v>6766</v>
      </c>
    </row>
    <row r="1370" spans="10:15" x14ac:dyDescent="0.2">
      <c r="J1370" s="31" t="s">
        <v>4079</v>
      </c>
      <c r="K1370" s="31" t="s">
        <v>5485</v>
      </c>
      <c r="N1370" s="4" t="s">
        <v>5288</v>
      </c>
      <c r="O1370" s="4" t="s">
        <v>6823</v>
      </c>
    </row>
    <row r="1371" spans="10:15" x14ac:dyDescent="0.2">
      <c r="J1371" s="31" t="s">
        <v>4079</v>
      </c>
      <c r="K1371" s="31" t="s">
        <v>5486</v>
      </c>
      <c r="N1371" s="4" t="s">
        <v>4499</v>
      </c>
      <c r="O1371" s="4" t="s">
        <v>4013</v>
      </c>
    </row>
    <row r="1372" spans="10:15" x14ac:dyDescent="0.2">
      <c r="J1372" s="31" t="s">
        <v>4079</v>
      </c>
      <c r="K1372" s="31" t="s">
        <v>5487</v>
      </c>
      <c r="N1372" s="4" t="s">
        <v>4500</v>
      </c>
      <c r="O1372" s="4" t="s">
        <v>4013</v>
      </c>
    </row>
    <row r="1373" spans="10:15" x14ac:dyDescent="0.2">
      <c r="J1373" s="31" t="s">
        <v>4079</v>
      </c>
      <c r="K1373" s="31" t="s">
        <v>5488</v>
      </c>
      <c r="N1373" s="4" t="s">
        <v>4501</v>
      </c>
      <c r="O1373" s="4" t="s">
        <v>4013</v>
      </c>
    </row>
    <row r="1374" spans="10:15" x14ac:dyDescent="0.2">
      <c r="J1374" s="31" t="s">
        <v>4079</v>
      </c>
      <c r="K1374" s="31" t="s">
        <v>5489</v>
      </c>
      <c r="N1374" s="27" t="s">
        <v>4299</v>
      </c>
      <c r="O1374" s="27" t="s">
        <v>4013</v>
      </c>
    </row>
    <row r="1375" spans="10:15" x14ac:dyDescent="0.2">
      <c r="J1375" s="31" t="s">
        <v>4079</v>
      </c>
      <c r="K1375" s="31" t="s">
        <v>5490</v>
      </c>
      <c r="N1375" s="4" t="s">
        <v>6317</v>
      </c>
      <c r="O1375" s="4" t="s">
        <v>6917</v>
      </c>
    </row>
    <row r="1376" spans="10:15" x14ac:dyDescent="0.2">
      <c r="J1376" s="31" t="s">
        <v>4079</v>
      </c>
      <c r="K1376" s="31" t="s">
        <v>5491</v>
      </c>
      <c r="N1376" s="4" t="s">
        <v>4469</v>
      </c>
      <c r="O1376" s="4" t="s">
        <v>6764</v>
      </c>
    </row>
    <row r="1377" spans="10:15" x14ac:dyDescent="0.2">
      <c r="J1377" s="31" t="s">
        <v>4079</v>
      </c>
      <c r="K1377" s="31" t="s">
        <v>5492</v>
      </c>
      <c r="N1377" s="150" t="s">
        <v>5915</v>
      </c>
      <c r="O1377" s="4" t="s">
        <v>6882</v>
      </c>
    </row>
    <row r="1378" spans="10:15" x14ac:dyDescent="0.2">
      <c r="J1378" s="31" t="s">
        <v>4079</v>
      </c>
      <c r="K1378" s="31" t="s">
        <v>5493</v>
      </c>
      <c r="N1378" s="4" t="s">
        <v>4866</v>
      </c>
      <c r="O1378" s="4" t="s">
        <v>6766</v>
      </c>
    </row>
    <row r="1379" spans="10:15" x14ac:dyDescent="0.2">
      <c r="J1379" s="31" t="s">
        <v>4079</v>
      </c>
      <c r="K1379" s="31" t="s">
        <v>5494</v>
      </c>
      <c r="N1379" s="4" t="s">
        <v>6261</v>
      </c>
      <c r="O1379" s="4" t="s">
        <v>6907</v>
      </c>
    </row>
    <row r="1380" spans="10:15" x14ac:dyDescent="0.2">
      <c r="J1380" s="31" t="s">
        <v>4079</v>
      </c>
      <c r="K1380" s="31" t="s">
        <v>5495</v>
      </c>
      <c r="N1380" s="4" t="s">
        <v>6210</v>
      </c>
      <c r="O1380" s="4" t="s">
        <v>6906</v>
      </c>
    </row>
    <row r="1381" spans="10:15" x14ac:dyDescent="0.2">
      <c r="J1381" s="31" t="s">
        <v>4079</v>
      </c>
      <c r="K1381" s="31" t="s">
        <v>5496</v>
      </c>
      <c r="N1381" s="150" t="s">
        <v>5736</v>
      </c>
      <c r="O1381" s="4" t="s">
        <v>6865</v>
      </c>
    </row>
    <row r="1382" spans="10:15" x14ac:dyDescent="0.2">
      <c r="J1382" s="31" t="s">
        <v>4079</v>
      </c>
      <c r="K1382" s="31" t="s">
        <v>5497</v>
      </c>
      <c r="N1382" s="150" t="s">
        <v>5737</v>
      </c>
      <c r="O1382" s="4" t="s">
        <v>6867</v>
      </c>
    </row>
    <row r="1383" spans="10:15" x14ac:dyDescent="0.2">
      <c r="J1383" s="31" t="s">
        <v>4079</v>
      </c>
      <c r="K1383" s="31" t="s">
        <v>5498</v>
      </c>
      <c r="N1383" s="150" t="s">
        <v>5738</v>
      </c>
      <c r="O1383" s="4" t="s">
        <v>6867</v>
      </c>
    </row>
    <row r="1384" spans="10:15" x14ac:dyDescent="0.2">
      <c r="J1384" s="31" t="s">
        <v>4079</v>
      </c>
      <c r="K1384" s="31" t="s">
        <v>5499</v>
      </c>
      <c r="N1384" s="150" t="s">
        <v>5412</v>
      </c>
      <c r="O1384" s="4" t="s">
        <v>6828</v>
      </c>
    </row>
    <row r="1385" spans="10:15" x14ac:dyDescent="0.2">
      <c r="J1385" s="31" t="s">
        <v>4079</v>
      </c>
      <c r="K1385" s="31" t="s">
        <v>5500</v>
      </c>
      <c r="N1385" s="150" t="s">
        <v>5413</v>
      </c>
      <c r="O1385" s="4" t="s">
        <v>6828</v>
      </c>
    </row>
    <row r="1386" spans="10:15" x14ac:dyDescent="0.2">
      <c r="J1386" s="31" t="s">
        <v>4079</v>
      </c>
      <c r="K1386" s="31" t="s">
        <v>5501</v>
      </c>
      <c r="N1386" s="150" t="s">
        <v>5739</v>
      </c>
      <c r="O1386" s="4" t="s">
        <v>6865</v>
      </c>
    </row>
    <row r="1387" spans="10:15" x14ac:dyDescent="0.2">
      <c r="J1387" s="31" t="s">
        <v>4079</v>
      </c>
      <c r="K1387" s="31" t="s">
        <v>5502</v>
      </c>
      <c r="N1387" s="4" t="s">
        <v>4513</v>
      </c>
      <c r="O1387" s="4" t="s">
        <v>4013</v>
      </c>
    </row>
    <row r="1388" spans="10:15" x14ac:dyDescent="0.2">
      <c r="J1388" s="31" t="s">
        <v>4079</v>
      </c>
      <c r="K1388" s="31" t="s">
        <v>5503</v>
      </c>
      <c r="N1388" s="4" t="s">
        <v>6318</v>
      </c>
      <c r="O1388" s="4" t="s">
        <v>6911</v>
      </c>
    </row>
    <row r="1389" spans="10:15" x14ac:dyDescent="0.2">
      <c r="J1389" s="31" t="s">
        <v>4079</v>
      </c>
      <c r="K1389" s="31" t="s">
        <v>5504</v>
      </c>
      <c r="N1389" s="158" t="s">
        <v>5342</v>
      </c>
      <c r="O1389" s="4" t="s">
        <v>4013</v>
      </c>
    </row>
    <row r="1390" spans="10:15" x14ac:dyDescent="0.2">
      <c r="J1390" s="31" t="s">
        <v>4079</v>
      </c>
      <c r="K1390" s="31" t="s">
        <v>5505</v>
      </c>
      <c r="N1390" s="150" t="s">
        <v>5740</v>
      </c>
      <c r="O1390" s="4" t="s">
        <v>6867</v>
      </c>
    </row>
    <row r="1391" spans="10:15" x14ac:dyDescent="0.2">
      <c r="J1391" s="31" t="s">
        <v>4079</v>
      </c>
      <c r="K1391" s="31" t="s">
        <v>5506</v>
      </c>
      <c r="N1391" s="4" t="s">
        <v>6016</v>
      </c>
      <c r="O1391" s="4" t="s">
        <v>4013</v>
      </c>
    </row>
    <row r="1392" spans="10:15" x14ac:dyDescent="0.2">
      <c r="J1392" s="31" t="s">
        <v>4079</v>
      </c>
      <c r="K1392" s="31" t="s">
        <v>5507</v>
      </c>
      <c r="N1392" s="4" t="s">
        <v>4408</v>
      </c>
      <c r="O1392" s="27" t="s">
        <v>4013</v>
      </c>
    </row>
    <row r="1393" spans="10:15" x14ac:dyDescent="0.2">
      <c r="J1393" s="31" t="s">
        <v>4079</v>
      </c>
      <c r="K1393" s="31" t="s">
        <v>5508</v>
      </c>
      <c r="N1393" s="4" t="s">
        <v>5280</v>
      </c>
      <c r="O1393" s="4" t="s">
        <v>6825</v>
      </c>
    </row>
    <row r="1394" spans="10:15" x14ac:dyDescent="0.2">
      <c r="J1394" s="31" t="s">
        <v>4079</v>
      </c>
      <c r="K1394" s="31" t="s">
        <v>5509</v>
      </c>
      <c r="N1394" s="4" t="s">
        <v>5228</v>
      </c>
      <c r="O1394" s="4" t="s">
        <v>6823</v>
      </c>
    </row>
    <row r="1395" spans="10:15" x14ac:dyDescent="0.2">
      <c r="J1395" s="31" t="s">
        <v>4079</v>
      </c>
      <c r="K1395" s="31" t="s">
        <v>5510</v>
      </c>
      <c r="N1395" s="4" t="s">
        <v>4758</v>
      </c>
      <c r="O1395" s="4" t="s">
        <v>6779</v>
      </c>
    </row>
    <row r="1396" spans="10:15" x14ac:dyDescent="0.2">
      <c r="J1396" s="31" t="s">
        <v>4079</v>
      </c>
      <c r="K1396" s="31" t="s">
        <v>5511</v>
      </c>
      <c r="N1396" s="4" t="s">
        <v>4759</v>
      </c>
      <c r="O1396" s="4" t="s">
        <v>6780</v>
      </c>
    </row>
    <row r="1397" spans="10:15" x14ac:dyDescent="0.2">
      <c r="J1397" s="31" t="s">
        <v>4079</v>
      </c>
      <c r="K1397" s="31" t="s">
        <v>5512</v>
      </c>
      <c r="N1397" s="150" t="s">
        <v>5916</v>
      </c>
      <c r="O1397" s="4" t="s">
        <v>6881</v>
      </c>
    </row>
    <row r="1398" spans="10:15" x14ac:dyDescent="0.2">
      <c r="J1398" s="31" t="s">
        <v>4079</v>
      </c>
      <c r="K1398" s="31" t="s">
        <v>5513</v>
      </c>
      <c r="N1398" s="150" t="s">
        <v>5552</v>
      </c>
      <c r="O1398" s="4" t="s">
        <v>6855</v>
      </c>
    </row>
    <row r="1399" spans="10:15" x14ac:dyDescent="0.2">
      <c r="J1399" s="31" t="s">
        <v>4079</v>
      </c>
      <c r="K1399" s="31" t="s">
        <v>5514</v>
      </c>
      <c r="N1399" s="4" t="s">
        <v>4495</v>
      </c>
      <c r="O1399" s="4" t="s">
        <v>4013</v>
      </c>
    </row>
    <row r="1400" spans="10:15" x14ac:dyDescent="0.2">
      <c r="J1400" s="31" t="s">
        <v>4079</v>
      </c>
      <c r="K1400" s="31" t="s">
        <v>5515</v>
      </c>
      <c r="N1400" s="4" t="s">
        <v>5137</v>
      </c>
      <c r="O1400" s="4" t="s">
        <v>6766</v>
      </c>
    </row>
    <row r="1401" spans="10:15" x14ac:dyDescent="0.2">
      <c r="J1401" s="31" t="s">
        <v>4079</v>
      </c>
      <c r="K1401" s="31" t="s">
        <v>5516</v>
      </c>
      <c r="N1401" s="150" t="s">
        <v>5860</v>
      </c>
      <c r="O1401" s="4" t="s">
        <v>6878</v>
      </c>
    </row>
    <row r="1402" spans="10:15" x14ac:dyDescent="0.2">
      <c r="J1402" s="31" t="s">
        <v>4079</v>
      </c>
      <c r="K1402" s="31" t="s">
        <v>5517</v>
      </c>
      <c r="N1402" s="4" t="s">
        <v>4965</v>
      </c>
      <c r="O1402" s="4" t="s">
        <v>6800</v>
      </c>
    </row>
    <row r="1403" spans="10:15" x14ac:dyDescent="0.2">
      <c r="J1403" s="31" t="s">
        <v>4079</v>
      </c>
      <c r="K1403" s="31" t="s">
        <v>5518</v>
      </c>
      <c r="N1403" s="4" t="s">
        <v>4409</v>
      </c>
      <c r="O1403" s="27" t="s">
        <v>4013</v>
      </c>
    </row>
    <row r="1404" spans="10:15" x14ac:dyDescent="0.2">
      <c r="J1404" s="31" t="s">
        <v>4079</v>
      </c>
      <c r="K1404" s="31" t="s">
        <v>5519</v>
      </c>
      <c r="N1404" s="150" t="s">
        <v>4647</v>
      </c>
      <c r="O1404" s="150" t="s">
        <v>6766</v>
      </c>
    </row>
    <row r="1405" spans="10:15" x14ac:dyDescent="0.2">
      <c r="J1405" s="31" t="s">
        <v>4079</v>
      </c>
      <c r="K1405" s="31" t="s">
        <v>5520</v>
      </c>
      <c r="N1405" s="150" t="s">
        <v>4647</v>
      </c>
      <c r="O1405" s="150" t="s">
        <v>6769</v>
      </c>
    </row>
    <row r="1406" spans="10:15" x14ac:dyDescent="0.2">
      <c r="J1406" s="31" t="s">
        <v>4079</v>
      </c>
      <c r="K1406" s="31" t="s">
        <v>5521</v>
      </c>
      <c r="N1406" s="150" t="s">
        <v>4647</v>
      </c>
      <c r="O1406" s="150" t="s">
        <v>6770</v>
      </c>
    </row>
    <row r="1407" spans="10:15" x14ac:dyDescent="0.2">
      <c r="J1407" s="31" t="s">
        <v>4079</v>
      </c>
      <c r="K1407" s="31" t="s">
        <v>5521</v>
      </c>
      <c r="N1407" s="150" t="s">
        <v>4647</v>
      </c>
      <c r="O1407" s="150" t="s">
        <v>6771</v>
      </c>
    </row>
    <row r="1408" spans="10:15" x14ac:dyDescent="0.2">
      <c r="J1408" s="31" t="s">
        <v>4079</v>
      </c>
      <c r="K1408" s="31" t="s">
        <v>5522</v>
      </c>
      <c r="N1408" s="150" t="s">
        <v>4647</v>
      </c>
      <c r="O1408" s="150" t="s">
        <v>6772</v>
      </c>
    </row>
    <row r="1409" spans="10:15" x14ac:dyDescent="0.2">
      <c r="J1409" s="31" t="s">
        <v>4079</v>
      </c>
      <c r="K1409" s="31" t="s">
        <v>5523</v>
      </c>
      <c r="N1409" s="150" t="s">
        <v>4647</v>
      </c>
      <c r="O1409" s="150" t="s">
        <v>6773</v>
      </c>
    </row>
    <row r="1410" spans="10:15" x14ac:dyDescent="0.2">
      <c r="J1410" s="31" t="s">
        <v>4079</v>
      </c>
      <c r="K1410" s="31" t="s">
        <v>5524</v>
      </c>
      <c r="N1410" s="150" t="s">
        <v>4647</v>
      </c>
      <c r="O1410" s="150" t="s">
        <v>6774</v>
      </c>
    </row>
    <row r="1411" spans="10:15" x14ac:dyDescent="0.2">
      <c r="J1411" s="31" t="s">
        <v>4079</v>
      </c>
      <c r="K1411" s="31" t="s">
        <v>5525</v>
      </c>
      <c r="N1411" s="161" t="s">
        <v>6166</v>
      </c>
      <c r="O1411" s="4" t="s">
        <v>4013</v>
      </c>
    </row>
    <row r="1412" spans="10:15" x14ac:dyDescent="0.2">
      <c r="J1412" s="31" t="s">
        <v>4079</v>
      </c>
      <c r="K1412" s="31" t="s">
        <v>5526</v>
      </c>
      <c r="N1412" s="150" t="s">
        <v>5553</v>
      </c>
      <c r="O1412" s="4" t="s">
        <v>6831</v>
      </c>
    </row>
    <row r="1413" spans="10:15" x14ac:dyDescent="0.2">
      <c r="J1413" s="31" t="s">
        <v>4079</v>
      </c>
      <c r="K1413" s="31" t="s">
        <v>5527</v>
      </c>
      <c r="N1413" s="4" t="s">
        <v>5203</v>
      </c>
      <c r="O1413" s="4" t="s">
        <v>6823</v>
      </c>
    </row>
    <row r="1414" spans="10:15" x14ac:dyDescent="0.2">
      <c r="J1414" s="31" t="s">
        <v>4079</v>
      </c>
      <c r="K1414" s="31" t="s">
        <v>5528</v>
      </c>
      <c r="N1414" s="150" t="s">
        <v>5741</v>
      </c>
      <c r="O1414" s="4" t="s">
        <v>6869</v>
      </c>
    </row>
    <row r="1415" spans="10:15" x14ac:dyDescent="0.2">
      <c r="J1415" s="31" t="s">
        <v>4079</v>
      </c>
      <c r="K1415" s="31" t="s">
        <v>5529</v>
      </c>
      <c r="N1415" s="150" t="s">
        <v>5742</v>
      </c>
      <c r="O1415" s="4" t="s">
        <v>6865</v>
      </c>
    </row>
    <row r="1416" spans="10:15" x14ac:dyDescent="0.2">
      <c r="J1416" s="31" t="s">
        <v>4079</v>
      </c>
      <c r="K1416" s="31" t="s">
        <v>5530</v>
      </c>
      <c r="N1416" s="150" t="s">
        <v>5743</v>
      </c>
      <c r="O1416" s="4" t="s">
        <v>6865</v>
      </c>
    </row>
    <row r="1417" spans="10:15" x14ac:dyDescent="0.2">
      <c r="J1417" s="31" t="s">
        <v>4079</v>
      </c>
      <c r="K1417" s="31" t="s">
        <v>5531</v>
      </c>
      <c r="N1417" s="150" t="s">
        <v>5744</v>
      </c>
      <c r="O1417" s="4" t="s">
        <v>6865</v>
      </c>
    </row>
    <row r="1418" spans="10:15" x14ac:dyDescent="0.2">
      <c r="J1418" s="31" t="s">
        <v>4079</v>
      </c>
      <c r="K1418" s="31" t="s">
        <v>5532</v>
      </c>
      <c r="N1418" s="4" t="s">
        <v>4760</v>
      </c>
      <c r="O1418" s="4" t="s">
        <v>6787</v>
      </c>
    </row>
    <row r="1419" spans="10:15" x14ac:dyDescent="0.2">
      <c r="J1419" s="31" t="s">
        <v>4079</v>
      </c>
      <c r="K1419" s="31" t="s">
        <v>5533</v>
      </c>
      <c r="N1419" s="4" t="s">
        <v>6568</v>
      </c>
      <c r="O1419" s="4" t="s">
        <v>6938</v>
      </c>
    </row>
    <row r="1420" spans="10:15" x14ac:dyDescent="0.2">
      <c r="J1420" s="31" t="s">
        <v>4079</v>
      </c>
      <c r="K1420" s="31" t="s">
        <v>5534</v>
      </c>
      <c r="N1420" s="150" t="s">
        <v>5745</v>
      </c>
      <c r="O1420" s="4" t="s">
        <v>6866</v>
      </c>
    </row>
    <row r="1421" spans="10:15" x14ac:dyDescent="0.2">
      <c r="J1421" s="31" t="s">
        <v>4079</v>
      </c>
      <c r="K1421" s="31" t="s">
        <v>5535</v>
      </c>
      <c r="N1421" s="4" t="s">
        <v>6030</v>
      </c>
      <c r="O1421" s="4" t="s">
        <v>4013</v>
      </c>
    </row>
    <row r="1422" spans="10:15" x14ac:dyDescent="0.2">
      <c r="J1422" s="31" t="s">
        <v>4079</v>
      </c>
      <c r="K1422" s="31" t="s">
        <v>5536</v>
      </c>
      <c r="N1422" s="4" t="s">
        <v>5204</v>
      </c>
      <c r="O1422" s="4" t="s">
        <v>6823</v>
      </c>
    </row>
    <row r="1423" spans="10:15" x14ac:dyDescent="0.2">
      <c r="J1423" s="31" t="s">
        <v>4079</v>
      </c>
      <c r="K1423" s="31" t="s">
        <v>5537</v>
      </c>
      <c r="N1423" s="4" t="s">
        <v>5999</v>
      </c>
      <c r="O1423" s="4" t="s">
        <v>4013</v>
      </c>
    </row>
    <row r="1424" spans="10:15" x14ac:dyDescent="0.2">
      <c r="J1424" s="31" t="s">
        <v>4079</v>
      </c>
      <c r="K1424" s="31" t="s">
        <v>5538</v>
      </c>
      <c r="N1424" s="4" t="s">
        <v>6017</v>
      </c>
      <c r="O1424" s="4" t="s">
        <v>4013</v>
      </c>
    </row>
    <row r="1425" spans="10:15" x14ac:dyDescent="0.2">
      <c r="J1425" s="31" t="s">
        <v>4079</v>
      </c>
      <c r="K1425" s="31" t="s">
        <v>5539</v>
      </c>
      <c r="N1425" s="4" t="s">
        <v>6008</v>
      </c>
      <c r="O1425" s="4" t="s">
        <v>4013</v>
      </c>
    </row>
    <row r="1426" spans="10:15" x14ac:dyDescent="0.2">
      <c r="J1426" s="31" t="s">
        <v>4079</v>
      </c>
      <c r="K1426" s="31" t="s">
        <v>5540</v>
      </c>
      <c r="N1426" s="150" t="s">
        <v>5746</v>
      </c>
      <c r="O1426" s="4" t="s">
        <v>6864</v>
      </c>
    </row>
    <row r="1427" spans="10:15" x14ac:dyDescent="0.2">
      <c r="J1427" s="31" t="s">
        <v>4079</v>
      </c>
      <c r="K1427" s="31" t="s">
        <v>5541</v>
      </c>
      <c r="N1427" s="150" t="s">
        <v>5747</v>
      </c>
      <c r="O1427" s="4" t="s">
        <v>6866</v>
      </c>
    </row>
    <row r="1428" spans="10:15" x14ac:dyDescent="0.2">
      <c r="J1428" s="31" t="s">
        <v>4079</v>
      </c>
      <c r="K1428" s="31" t="s">
        <v>5542</v>
      </c>
      <c r="N1428" s="148" t="s">
        <v>5320</v>
      </c>
      <c r="O1428" s="4" t="s">
        <v>6826</v>
      </c>
    </row>
    <row r="1429" spans="10:15" x14ac:dyDescent="0.2">
      <c r="J1429" s="31" t="s">
        <v>4079</v>
      </c>
      <c r="K1429" s="31" t="s">
        <v>5543</v>
      </c>
      <c r="N1429" s="4" t="s">
        <v>4867</v>
      </c>
      <c r="O1429" s="4" t="s">
        <v>6766</v>
      </c>
    </row>
    <row r="1430" spans="10:15" x14ac:dyDescent="0.2">
      <c r="J1430" s="31" t="s">
        <v>4079</v>
      </c>
      <c r="K1430" s="31" t="s">
        <v>390</v>
      </c>
      <c r="N1430" s="4" t="s">
        <v>5284</v>
      </c>
      <c r="O1430" s="4" t="s">
        <v>6825</v>
      </c>
    </row>
    <row r="1431" spans="10:15" x14ac:dyDescent="0.2">
      <c r="J1431" s="31" t="s">
        <v>4079</v>
      </c>
      <c r="K1431" s="31" t="s">
        <v>5544</v>
      </c>
      <c r="N1431" s="4" t="s">
        <v>5233</v>
      </c>
      <c r="O1431" s="4" t="s">
        <v>6825</v>
      </c>
    </row>
    <row r="1432" spans="10:15" x14ac:dyDescent="0.2">
      <c r="J1432" s="31" t="s">
        <v>4079</v>
      </c>
      <c r="K1432" s="31" t="s">
        <v>5545</v>
      </c>
      <c r="N1432" s="4" t="s">
        <v>4761</v>
      </c>
      <c r="O1432" s="4" t="s">
        <v>6782</v>
      </c>
    </row>
    <row r="1433" spans="10:15" x14ac:dyDescent="0.2">
      <c r="J1433" s="31" t="s">
        <v>4079</v>
      </c>
      <c r="K1433" s="31" t="s">
        <v>395</v>
      </c>
      <c r="N1433" s="4" t="s">
        <v>4762</v>
      </c>
      <c r="O1433" s="4" t="s">
        <v>6782</v>
      </c>
    </row>
    <row r="1434" spans="10:15" x14ac:dyDescent="0.2">
      <c r="J1434" s="31" t="s">
        <v>4079</v>
      </c>
      <c r="K1434" s="31" t="s">
        <v>5546</v>
      </c>
      <c r="N1434" s="4" t="s">
        <v>6503</v>
      </c>
      <c r="O1434" s="4" t="s">
        <v>6938</v>
      </c>
    </row>
    <row r="1435" spans="10:15" x14ac:dyDescent="0.2">
      <c r="J1435" s="31" t="s">
        <v>4079</v>
      </c>
      <c r="K1435" s="31" t="s">
        <v>5547</v>
      </c>
      <c r="N1435" s="4" t="s">
        <v>6190</v>
      </c>
      <c r="O1435" s="4" t="s">
        <v>6906</v>
      </c>
    </row>
    <row r="1436" spans="10:15" x14ac:dyDescent="0.2">
      <c r="J1436" s="31" t="s">
        <v>4079</v>
      </c>
      <c r="K1436" s="31" t="s">
        <v>5548</v>
      </c>
      <c r="N1436" s="4" t="s">
        <v>4374</v>
      </c>
      <c r="O1436" s="27" t="s">
        <v>4013</v>
      </c>
    </row>
    <row r="1437" spans="10:15" x14ac:dyDescent="0.2">
      <c r="J1437" s="31" t="s">
        <v>4079</v>
      </c>
      <c r="K1437" s="31" t="s">
        <v>5549</v>
      </c>
      <c r="N1437" s="4" t="s">
        <v>6602</v>
      </c>
      <c r="O1437" s="4" t="s">
        <v>6938</v>
      </c>
    </row>
    <row r="1438" spans="10:15" x14ac:dyDescent="0.2">
      <c r="J1438" s="31" t="s">
        <v>4079</v>
      </c>
      <c r="K1438" s="31" t="s">
        <v>5550</v>
      </c>
      <c r="N1438" s="150" t="s">
        <v>4648</v>
      </c>
      <c r="O1438" s="150" t="s">
        <v>6766</v>
      </c>
    </row>
    <row r="1439" spans="10:15" x14ac:dyDescent="0.2">
      <c r="J1439" s="31" t="s">
        <v>4079</v>
      </c>
      <c r="K1439" s="31" t="s">
        <v>5551</v>
      </c>
      <c r="N1439" s="150" t="s">
        <v>4648</v>
      </c>
      <c r="O1439" s="150" t="s">
        <v>6774</v>
      </c>
    </row>
    <row r="1440" spans="10:15" x14ac:dyDescent="0.2">
      <c r="J1440" s="31" t="s">
        <v>4079</v>
      </c>
      <c r="K1440" s="31" t="s">
        <v>5552</v>
      </c>
      <c r="N1440" s="150" t="s">
        <v>4648</v>
      </c>
      <c r="O1440" s="150" t="s">
        <v>6775</v>
      </c>
    </row>
    <row r="1441" spans="10:15" x14ac:dyDescent="0.2">
      <c r="J1441" s="31" t="s">
        <v>4079</v>
      </c>
      <c r="K1441" s="31" t="s">
        <v>5553</v>
      </c>
      <c r="N1441" s="150" t="s">
        <v>5748</v>
      </c>
      <c r="O1441" s="4" t="s">
        <v>6872</v>
      </c>
    </row>
    <row r="1442" spans="10:15" x14ac:dyDescent="0.2">
      <c r="J1442" s="31" t="s">
        <v>4079</v>
      </c>
      <c r="K1442" s="31" t="s">
        <v>5554</v>
      </c>
      <c r="N1442" s="153" t="s">
        <v>4547</v>
      </c>
      <c r="O1442" s="4" t="s">
        <v>4013</v>
      </c>
    </row>
    <row r="1443" spans="10:15" x14ac:dyDescent="0.2">
      <c r="J1443" s="31" t="s">
        <v>4079</v>
      </c>
      <c r="K1443" s="31" t="s">
        <v>5555</v>
      </c>
      <c r="N1443" s="4" t="s">
        <v>6504</v>
      </c>
      <c r="O1443" s="4" t="s">
        <v>6938</v>
      </c>
    </row>
    <row r="1444" spans="10:15" x14ac:dyDescent="0.2">
      <c r="J1444" s="31" t="s">
        <v>4079</v>
      </c>
      <c r="K1444" s="31" t="s">
        <v>5556</v>
      </c>
      <c r="N1444" s="4" t="s">
        <v>6505</v>
      </c>
      <c r="O1444" s="4" t="s">
        <v>6937</v>
      </c>
    </row>
    <row r="1445" spans="10:15" x14ac:dyDescent="0.2">
      <c r="J1445" s="31" t="s">
        <v>4079</v>
      </c>
      <c r="K1445" s="31" t="s">
        <v>5557</v>
      </c>
      <c r="N1445" s="4" t="s">
        <v>6506</v>
      </c>
      <c r="O1445" s="4" t="s">
        <v>6938</v>
      </c>
    </row>
    <row r="1446" spans="10:15" x14ac:dyDescent="0.2">
      <c r="J1446" s="31" t="s">
        <v>4079</v>
      </c>
      <c r="K1446" s="31" t="s">
        <v>5558</v>
      </c>
      <c r="N1446" s="4" t="s">
        <v>4966</v>
      </c>
      <c r="O1446" s="4" t="s">
        <v>6766</v>
      </c>
    </row>
    <row r="1447" spans="10:15" x14ac:dyDescent="0.2">
      <c r="J1447" s="31" t="s">
        <v>4079</v>
      </c>
      <c r="K1447" s="31" t="s">
        <v>5559</v>
      </c>
      <c r="N1447" s="150" t="s">
        <v>5749</v>
      </c>
      <c r="O1447" s="4" t="s">
        <v>6865</v>
      </c>
    </row>
    <row r="1448" spans="10:15" x14ac:dyDescent="0.2">
      <c r="J1448" s="31" t="s">
        <v>4079</v>
      </c>
      <c r="K1448" s="31" t="s">
        <v>5560</v>
      </c>
      <c r="N1448" s="4" t="s">
        <v>6319</v>
      </c>
      <c r="O1448" s="4" t="s">
        <v>6911</v>
      </c>
    </row>
    <row r="1449" spans="10:15" x14ac:dyDescent="0.2">
      <c r="J1449" s="31" t="s">
        <v>4079</v>
      </c>
      <c r="K1449" s="31" t="s">
        <v>5561</v>
      </c>
      <c r="N1449" s="4" t="s">
        <v>4763</v>
      </c>
      <c r="O1449" s="4" t="s">
        <v>6788</v>
      </c>
    </row>
    <row r="1450" spans="10:15" x14ac:dyDescent="0.2">
      <c r="J1450" s="31" t="s">
        <v>4079</v>
      </c>
      <c r="K1450" s="31" t="s">
        <v>5562</v>
      </c>
      <c r="N1450" s="4" t="s">
        <v>4764</v>
      </c>
      <c r="O1450" s="4" t="s">
        <v>6793</v>
      </c>
    </row>
    <row r="1451" spans="10:15" x14ac:dyDescent="0.2">
      <c r="J1451" s="31" t="s">
        <v>4079</v>
      </c>
      <c r="K1451" s="31" t="s">
        <v>5563</v>
      </c>
      <c r="N1451" s="150" t="s">
        <v>5917</v>
      </c>
      <c r="O1451" s="4" t="s">
        <v>6883</v>
      </c>
    </row>
    <row r="1452" spans="10:15" x14ac:dyDescent="0.2">
      <c r="J1452" s="31" t="s">
        <v>4079</v>
      </c>
      <c r="K1452" s="31" t="s">
        <v>5564</v>
      </c>
      <c r="N1452" s="4" t="s">
        <v>6507</v>
      </c>
      <c r="O1452" s="4" t="s">
        <v>6938</v>
      </c>
    </row>
    <row r="1453" spans="10:15" x14ac:dyDescent="0.2">
      <c r="J1453" s="31" t="s">
        <v>4079</v>
      </c>
      <c r="K1453" s="31" t="s">
        <v>5565</v>
      </c>
      <c r="N1453" s="4" t="s">
        <v>5295</v>
      </c>
      <c r="O1453" s="4" t="s">
        <v>6825</v>
      </c>
    </row>
    <row r="1454" spans="10:15" x14ac:dyDescent="0.2">
      <c r="J1454" s="31" t="s">
        <v>4079</v>
      </c>
      <c r="K1454" s="31" t="s">
        <v>5566</v>
      </c>
      <c r="N1454" s="4" t="s">
        <v>6578</v>
      </c>
      <c r="O1454" s="4" t="s">
        <v>6938</v>
      </c>
    </row>
    <row r="1455" spans="10:15" x14ac:dyDescent="0.2">
      <c r="J1455" s="31" t="s">
        <v>4079</v>
      </c>
      <c r="K1455" s="31" t="s">
        <v>6976</v>
      </c>
      <c r="N1455" s="4" t="s">
        <v>6578</v>
      </c>
      <c r="O1455" s="4" t="s">
        <v>6938</v>
      </c>
    </row>
    <row r="1456" spans="10:15" x14ac:dyDescent="0.2">
      <c r="J1456" s="31" t="s">
        <v>4079</v>
      </c>
      <c r="K1456" s="31" t="s">
        <v>5567</v>
      </c>
      <c r="N1456" s="4" t="s">
        <v>5270</v>
      </c>
      <c r="O1456" s="4" t="s">
        <v>6823</v>
      </c>
    </row>
    <row r="1457" spans="10:15" x14ac:dyDescent="0.2">
      <c r="J1457" s="31" t="s">
        <v>4079</v>
      </c>
      <c r="K1457" s="31" t="s">
        <v>5568</v>
      </c>
      <c r="N1457" s="4" t="s">
        <v>5292</v>
      </c>
      <c r="O1457" s="4" t="s">
        <v>6823</v>
      </c>
    </row>
    <row r="1458" spans="10:15" x14ac:dyDescent="0.2">
      <c r="J1458" s="31" t="s">
        <v>4079</v>
      </c>
      <c r="K1458" s="31" t="s">
        <v>5569</v>
      </c>
      <c r="N1458" s="4" t="s">
        <v>5231</v>
      </c>
      <c r="O1458" s="4" t="s">
        <v>6823</v>
      </c>
    </row>
    <row r="1459" spans="10:15" x14ac:dyDescent="0.2">
      <c r="J1459" s="31" t="s">
        <v>4079</v>
      </c>
      <c r="K1459" s="31" t="s">
        <v>5570</v>
      </c>
      <c r="N1459" s="4" t="s">
        <v>4765</v>
      </c>
      <c r="O1459" s="4" t="s">
        <v>6779</v>
      </c>
    </row>
    <row r="1460" spans="10:15" x14ac:dyDescent="0.2">
      <c r="J1460" s="31" t="s">
        <v>4079</v>
      </c>
      <c r="K1460" s="31"/>
      <c r="N1460" s="4" t="s">
        <v>4766</v>
      </c>
      <c r="O1460" s="4" t="s">
        <v>6780</v>
      </c>
    </row>
    <row r="1461" spans="10:15" x14ac:dyDescent="0.2">
      <c r="J1461" s="31" t="s">
        <v>4079</v>
      </c>
      <c r="K1461" s="31" t="s">
        <v>5571</v>
      </c>
      <c r="N1461" s="4" t="s">
        <v>4767</v>
      </c>
      <c r="O1461" s="4" t="s">
        <v>6780</v>
      </c>
    </row>
    <row r="1462" spans="10:15" x14ac:dyDescent="0.2">
      <c r="J1462" s="31" t="s">
        <v>4079</v>
      </c>
      <c r="K1462" s="31" t="s">
        <v>5572</v>
      </c>
      <c r="N1462" s="4" t="s">
        <v>6579</v>
      </c>
      <c r="O1462" s="4" t="s">
        <v>6938</v>
      </c>
    </row>
    <row r="1463" spans="10:15" x14ac:dyDescent="0.2">
      <c r="J1463" s="31" t="s">
        <v>4079</v>
      </c>
      <c r="K1463" s="31" t="s">
        <v>5573</v>
      </c>
      <c r="N1463" s="153" t="s">
        <v>4556</v>
      </c>
      <c r="O1463" s="4" t="s">
        <v>4013</v>
      </c>
    </row>
    <row r="1464" spans="10:15" x14ac:dyDescent="0.2">
      <c r="J1464" s="31" t="s">
        <v>4079</v>
      </c>
      <c r="K1464" s="31" t="s">
        <v>5574</v>
      </c>
      <c r="N1464" s="4" t="s">
        <v>6580</v>
      </c>
      <c r="O1464" s="4" t="s">
        <v>6938</v>
      </c>
    </row>
    <row r="1465" spans="10:15" x14ac:dyDescent="0.2">
      <c r="J1465" s="31" t="s">
        <v>4079</v>
      </c>
      <c r="K1465" s="31" t="s">
        <v>5575</v>
      </c>
      <c r="N1465" s="4" t="s">
        <v>4868</v>
      </c>
      <c r="O1465" s="4" t="s">
        <v>6766</v>
      </c>
    </row>
    <row r="1466" spans="10:15" x14ac:dyDescent="0.2">
      <c r="J1466" s="31" t="s">
        <v>4079</v>
      </c>
      <c r="K1466" s="31" t="s">
        <v>5576</v>
      </c>
      <c r="N1466" s="4" t="s">
        <v>4869</v>
      </c>
      <c r="O1466" s="4" t="s">
        <v>6766</v>
      </c>
    </row>
    <row r="1467" spans="10:15" x14ac:dyDescent="0.2">
      <c r="J1467" s="31" t="s">
        <v>4079</v>
      </c>
      <c r="K1467" s="31" t="s">
        <v>5577</v>
      </c>
      <c r="N1467" s="150" t="s">
        <v>6050</v>
      </c>
      <c r="O1467" s="4" t="s">
        <v>6886</v>
      </c>
    </row>
    <row r="1468" spans="10:15" x14ac:dyDescent="0.2">
      <c r="J1468" s="31" t="s">
        <v>4079</v>
      </c>
      <c r="K1468" s="31" t="s">
        <v>5578</v>
      </c>
      <c r="N1468" s="4" t="s">
        <v>6115</v>
      </c>
      <c r="O1468" s="4" t="s">
        <v>4013</v>
      </c>
    </row>
    <row r="1469" spans="10:15" x14ac:dyDescent="0.2">
      <c r="J1469" s="31" t="s">
        <v>4079</v>
      </c>
      <c r="K1469" s="31" t="s">
        <v>5579</v>
      </c>
      <c r="N1469" s="4" t="s">
        <v>4416</v>
      </c>
      <c r="O1469" s="4" t="s">
        <v>6742</v>
      </c>
    </row>
    <row r="1470" spans="10:15" x14ac:dyDescent="0.2">
      <c r="J1470" s="31" t="s">
        <v>4079</v>
      </c>
      <c r="K1470" s="31" t="s">
        <v>5580</v>
      </c>
      <c r="N1470" s="4" t="s">
        <v>4416</v>
      </c>
      <c r="O1470" s="4" t="s">
        <v>6743</v>
      </c>
    </row>
    <row r="1471" spans="10:15" x14ac:dyDescent="0.2">
      <c r="J1471" s="31" t="s">
        <v>4079</v>
      </c>
      <c r="K1471" s="31" t="s">
        <v>5581</v>
      </c>
      <c r="N1471" s="4" t="s">
        <v>4416</v>
      </c>
      <c r="O1471" s="4" t="s">
        <v>6744</v>
      </c>
    </row>
    <row r="1472" spans="10:15" x14ac:dyDescent="0.2">
      <c r="J1472" s="31" t="s">
        <v>4079</v>
      </c>
      <c r="K1472" s="31" t="s">
        <v>5582</v>
      </c>
      <c r="N1472" s="4" t="s">
        <v>4416</v>
      </c>
      <c r="O1472" s="4" t="s">
        <v>6745</v>
      </c>
    </row>
    <row r="1473" spans="10:15" x14ac:dyDescent="0.2">
      <c r="J1473" s="31" t="s">
        <v>4079</v>
      </c>
      <c r="K1473" s="31" t="s">
        <v>5583</v>
      </c>
      <c r="N1473" s="4" t="s">
        <v>4416</v>
      </c>
      <c r="O1473" s="4" t="s">
        <v>6746</v>
      </c>
    </row>
    <row r="1474" spans="10:15" x14ac:dyDescent="0.2">
      <c r="J1474" s="31" t="s">
        <v>4079</v>
      </c>
      <c r="K1474" s="31" t="s">
        <v>5584</v>
      </c>
      <c r="N1474" s="4" t="s">
        <v>4416</v>
      </c>
      <c r="O1474" s="4" t="s">
        <v>6747</v>
      </c>
    </row>
    <row r="1475" spans="10:15" x14ac:dyDescent="0.2">
      <c r="J1475" s="31" t="s">
        <v>4079</v>
      </c>
      <c r="K1475" s="31" t="s">
        <v>5585</v>
      </c>
      <c r="N1475" s="4" t="s">
        <v>4416</v>
      </c>
      <c r="O1475" s="4" t="s">
        <v>6748</v>
      </c>
    </row>
    <row r="1476" spans="10:15" x14ac:dyDescent="0.2">
      <c r="J1476" s="31" t="s">
        <v>4079</v>
      </c>
      <c r="K1476" s="31" t="s">
        <v>5586</v>
      </c>
      <c r="N1476" s="4" t="s">
        <v>4416</v>
      </c>
      <c r="O1476" s="4" t="s">
        <v>6749</v>
      </c>
    </row>
    <row r="1477" spans="10:15" x14ac:dyDescent="0.2">
      <c r="J1477" s="31" t="s">
        <v>4079</v>
      </c>
      <c r="K1477" s="31" t="s">
        <v>5587</v>
      </c>
      <c r="N1477" s="4" t="s">
        <v>4416</v>
      </c>
      <c r="O1477" s="4" t="s">
        <v>6750</v>
      </c>
    </row>
    <row r="1478" spans="10:15" x14ac:dyDescent="0.2">
      <c r="J1478" s="31" t="s">
        <v>4079</v>
      </c>
      <c r="K1478" s="31" t="s">
        <v>5588</v>
      </c>
      <c r="N1478" s="4" t="s">
        <v>4416</v>
      </c>
      <c r="O1478" s="4" t="s">
        <v>6740</v>
      </c>
    </row>
    <row r="1479" spans="10:15" x14ac:dyDescent="0.2">
      <c r="J1479" s="31" t="s">
        <v>4079</v>
      </c>
      <c r="K1479" s="31" t="s">
        <v>5589</v>
      </c>
      <c r="N1479" s="4" t="s">
        <v>4416</v>
      </c>
      <c r="O1479" s="4" t="s">
        <v>6739</v>
      </c>
    </row>
    <row r="1480" spans="10:15" x14ac:dyDescent="0.2">
      <c r="J1480" s="31" t="s">
        <v>4079</v>
      </c>
      <c r="K1480" s="31" t="s">
        <v>5590</v>
      </c>
      <c r="N1480" s="150" t="s">
        <v>5554</v>
      </c>
      <c r="O1480" s="4" t="s">
        <v>6839</v>
      </c>
    </row>
    <row r="1481" spans="10:15" x14ac:dyDescent="0.2">
      <c r="J1481" s="31" t="s">
        <v>4079</v>
      </c>
      <c r="K1481" s="31" t="s">
        <v>5591</v>
      </c>
      <c r="N1481" s="148" t="s">
        <v>6160</v>
      </c>
      <c r="O1481" s="4" t="s">
        <v>4013</v>
      </c>
    </row>
    <row r="1482" spans="10:15" x14ac:dyDescent="0.2">
      <c r="J1482" s="31" t="s">
        <v>4079</v>
      </c>
      <c r="K1482" s="31" t="s">
        <v>5592</v>
      </c>
      <c r="N1482" s="150" t="s">
        <v>5555</v>
      </c>
      <c r="O1482" s="4" t="s">
        <v>6841</v>
      </c>
    </row>
    <row r="1483" spans="10:15" x14ac:dyDescent="0.2">
      <c r="J1483" s="31" t="s">
        <v>4079</v>
      </c>
      <c r="K1483" s="31" t="s">
        <v>5593</v>
      </c>
      <c r="N1483" s="4" t="s">
        <v>4497</v>
      </c>
      <c r="O1483" s="4" t="s">
        <v>4013</v>
      </c>
    </row>
    <row r="1484" spans="10:15" x14ac:dyDescent="0.2">
      <c r="J1484" s="31" t="s">
        <v>4079</v>
      </c>
      <c r="K1484" s="31" t="s">
        <v>5594</v>
      </c>
      <c r="N1484" s="148" t="s">
        <v>4320</v>
      </c>
      <c r="O1484" s="27" t="s">
        <v>4013</v>
      </c>
    </row>
    <row r="1485" spans="10:15" x14ac:dyDescent="0.2">
      <c r="J1485" s="31" t="s">
        <v>4079</v>
      </c>
      <c r="K1485" s="31" t="s">
        <v>5595</v>
      </c>
      <c r="N1485" s="150" t="s">
        <v>5556</v>
      </c>
      <c r="O1485" s="4" t="s">
        <v>6842</v>
      </c>
    </row>
    <row r="1486" spans="10:15" x14ac:dyDescent="0.2">
      <c r="J1486" s="31" t="s">
        <v>4079</v>
      </c>
      <c r="K1486" s="31" t="s">
        <v>5596</v>
      </c>
      <c r="N1486" s="4" t="s">
        <v>5138</v>
      </c>
      <c r="O1486" s="4" t="s">
        <v>6766</v>
      </c>
    </row>
    <row r="1487" spans="10:15" x14ac:dyDescent="0.2">
      <c r="J1487" s="31" t="s">
        <v>4079</v>
      </c>
      <c r="K1487" s="31" t="s">
        <v>5597</v>
      </c>
      <c r="N1487" s="4" t="s">
        <v>6320</v>
      </c>
      <c r="O1487" s="4" t="s">
        <v>6911</v>
      </c>
    </row>
    <row r="1488" spans="10:15" x14ac:dyDescent="0.2">
      <c r="J1488" s="31" t="s">
        <v>4079</v>
      </c>
      <c r="K1488" s="31" t="s">
        <v>5598</v>
      </c>
      <c r="N1488" s="4" t="s">
        <v>5281</v>
      </c>
      <c r="O1488" s="4" t="s">
        <v>6825</v>
      </c>
    </row>
    <row r="1489" spans="10:15" x14ac:dyDescent="0.2">
      <c r="J1489" s="31" t="s">
        <v>4079</v>
      </c>
      <c r="K1489" s="31" t="s">
        <v>5599</v>
      </c>
      <c r="N1489" s="150" t="s">
        <v>5414</v>
      </c>
      <c r="O1489" s="4" t="s">
        <v>6828</v>
      </c>
    </row>
    <row r="1490" spans="10:15" x14ac:dyDescent="0.2">
      <c r="J1490" s="31" t="s">
        <v>4079</v>
      </c>
      <c r="K1490" s="31" t="s">
        <v>5600</v>
      </c>
      <c r="N1490" s="150" t="s">
        <v>5750</v>
      </c>
      <c r="O1490" s="4" t="s">
        <v>6867</v>
      </c>
    </row>
    <row r="1491" spans="10:15" x14ac:dyDescent="0.2">
      <c r="J1491" s="31" t="s">
        <v>4079</v>
      </c>
      <c r="K1491" s="31" t="s">
        <v>5601</v>
      </c>
      <c r="N1491" s="150" t="s">
        <v>5751</v>
      </c>
      <c r="O1491" s="4" t="s">
        <v>6867</v>
      </c>
    </row>
    <row r="1492" spans="10:15" x14ac:dyDescent="0.2">
      <c r="J1492" s="31" t="s">
        <v>4079</v>
      </c>
      <c r="K1492" s="31" t="s">
        <v>5602</v>
      </c>
      <c r="N1492" s="4" t="s">
        <v>6451</v>
      </c>
      <c r="O1492" s="4" t="s">
        <v>4013</v>
      </c>
    </row>
    <row r="1493" spans="10:15" x14ac:dyDescent="0.2">
      <c r="J1493" s="31" t="s">
        <v>4079</v>
      </c>
      <c r="K1493" s="31" t="s">
        <v>5603</v>
      </c>
      <c r="N1493" s="150" t="s">
        <v>5752</v>
      </c>
      <c r="O1493" s="4" t="s">
        <v>6865</v>
      </c>
    </row>
    <row r="1494" spans="10:15" x14ac:dyDescent="0.2">
      <c r="J1494" s="31" t="s">
        <v>4079</v>
      </c>
      <c r="K1494" s="31" t="s">
        <v>5604</v>
      </c>
      <c r="N1494" s="150" t="s">
        <v>5918</v>
      </c>
      <c r="O1494" s="4" t="s">
        <v>6883</v>
      </c>
    </row>
    <row r="1495" spans="10:15" x14ac:dyDescent="0.2">
      <c r="J1495" s="31" t="s">
        <v>4079</v>
      </c>
      <c r="K1495" s="31" t="s">
        <v>5605</v>
      </c>
      <c r="N1495" s="150" t="s">
        <v>4649</v>
      </c>
      <c r="O1495" s="150" t="s">
        <v>6766</v>
      </c>
    </row>
    <row r="1496" spans="10:15" x14ac:dyDescent="0.2">
      <c r="J1496" s="31" t="s">
        <v>4079</v>
      </c>
      <c r="K1496" s="31" t="s">
        <v>5606</v>
      </c>
      <c r="N1496" s="4" t="s">
        <v>4768</v>
      </c>
      <c r="O1496" s="4" t="s">
        <v>6788</v>
      </c>
    </row>
    <row r="1497" spans="10:15" x14ac:dyDescent="0.2">
      <c r="J1497" s="31" t="s">
        <v>4079</v>
      </c>
      <c r="K1497" s="31" t="s">
        <v>5607</v>
      </c>
      <c r="N1497" s="4" t="s">
        <v>4769</v>
      </c>
      <c r="O1497" s="4" t="s">
        <v>6793</v>
      </c>
    </row>
    <row r="1498" spans="10:15" x14ac:dyDescent="0.2">
      <c r="J1498" s="31" t="s">
        <v>4079</v>
      </c>
      <c r="K1498" s="31" t="s">
        <v>5608</v>
      </c>
      <c r="N1498" s="4" t="s">
        <v>6226</v>
      </c>
      <c r="O1498" s="4" t="s">
        <v>6906</v>
      </c>
    </row>
    <row r="1499" spans="10:15" x14ac:dyDescent="0.2">
      <c r="J1499" s="31" t="s">
        <v>4079</v>
      </c>
      <c r="K1499" s="54" t="s">
        <v>5609</v>
      </c>
      <c r="N1499" s="150" t="s">
        <v>5861</v>
      </c>
      <c r="O1499" s="4" t="s">
        <v>6879</v>
      </c>
    </row>
    <row r="1500" spans="10:15" x14ac:dyDescent="0.2">
      <c r="J1500" s="31" t="s">
        <v>4079</v>
      </c>
      <c r="K1500" s="54" t="s">
        <v>5610</v>
      </c>
      <c r="N1500" s="150" t="s">
        <v>5557</v>
      </c>
      <c r="O1500" s="4" t="s">
        <v>6831</v>
      </c>
    </row>
    <row r="1501" spans="10:15" x14ac:dyDescent="0.2">
      <c r="J1501" s="31" t="s">
        <v>4079</v>
      </c>
      <c r="K1501" s="31" t="s">
        <v>5611</v>
      </c>
      <c r="N1501" s="150" t="s">
        <v>5862</v>
      </c>
      <c r="O1501" s="4" t="s">
        <v>6879</v>
      </c>
    </row>
    <row r="1502" spans="10:15" x14ac:dyDescent="0.2">
      <c r="J1502" s="31" t="s">
        <v>4079</v>
      </c>
      <c r="K1502" s="31" t="s">
        <v>5612</v>
      </c>
      <c r="N1502" s="150" t="s">
        <v>5558</v>
      </c>
      <c r="O1502" s="4" t="s">
        <v>6838</v>
      </c>
    </row>
    <row r="1503" spans="10:15" x14ac:dyDescent="0.2">
      <c r="J1503" s="31" t="s">
        <v>4079</v>
      </c>
      <c r="K1503" s="31" t="s">
        <v>5613</v>
      </c>
      <c r="N1503" s="150" t="s">
        <v>5559</v>
      </c>
      <c r="O1503" s="4" t="s">
        <v>6856</v>
      </c>
    </row>
    <row r="1504" spans="10:15" x14ac:dyDescent="0.2">
      <c r="J1504" s="31" t="s">
        <v>4079</v>
      </c>
      <c r="K1504" s="31" t="s">
        <v>5614</v>
      </c>
      <c r="N1504" s="150" t="s">
        <v>5560</v>
      </c>
      <c r="O1504" s="4" t="s">
        <v>6835</v>
      </c>
    </row>
    <row r="1505" spans="10:15" x14ac:dyDescent="0.2">
      <c r="J1505" s="31" t="s">
        <v>4079</v>
      </c>
      <c r="K1505" s="31" t="s">
        <v>5615</v>
      </c>
      <c r="N1505" s="150" t="s">
        <v>5561</v>
      </c>
      <c r="O1505" s="4" t="s">
        <v>6853</v>
      </c>
    </row>
    <row r="1506" spans="10:15" x14ac:dyDescent="0.2">
      <c r="J1506" s="31" t="s">
        <v>4079</v>
      </c>
      <c r="K1506" s="31" t="s">
        <v>5616</v>
      </c>
      <c r="N1506" s="4" t="s">
        <v>4477</v>
      </c>
      <c r="O1506" s="4" t="s">
        <v>6764</v>
      </c>
    </row>
    <row r="1507" spans="10:15" x14ac:dyDescent="0.2">
      <c r="J1507" s="31" t="s">
        <v>4079</v>
      </c>
      <c r="K1507" s="31" t="s">
        <v>5617</v>
      </c>
      <c r="N1507" s="4" t="s">
        <v>4477</v>
      </c>
      <c r="O1507" s="4" t="s">
        <v>6765</v>
      </c>
    </row>
    <row r="1508" spans="10:15" x14ac:dyDescent="0.2">
      <c r="J1508" s="31" t="s">
        <v>4079</v>
      </c>
      <c r="K1508" s="31" t="s">
        <v>5618</v>
      </c>
      <c r="N1508" s="150" t="s">
        <v>5863</v>
      </c>
      <c r="O1508" s="4" t="s">
        <v>6879</v>
      </c>
    </row>
    <row r="1509" spans="10:15" x14ac:dyDescent="0.2">
      <c r="J1509" s="31" t="s">
        <v>4079</v>
      </c>
      <c r="K1509" s="31" t="s">
        <v>5619</v>
      </c>
      <c r="N1509" s="4" t="s">
        <v>6508</v>
      </c>
      <c r="O1509" s="4" t="s">
        <v>6938</v>
      </c>
    </row>
    <row r="1510" spans="10:15" x14ac:dyDescent="0.2">
      <c r="J1510" s="31" t="s">
        <v>4079</v>
      </c>
      <c r="K1510" s="31" t="s">
        <v>5620</v>
      </c>
      <c r="N1510" s="4" t="s">
        <v>6509</v>
      </c>
      <c r="O1510" s="4" t="s">
        <v>6937</v>
      </c>
    </row>
    <row r="1511" spans="10:15" x14ac:dyDescent="0.2">
      <c r="J1511" s="31" t="s">
        <v>4079</v>
      </c>
      <c r="K1511" s="31" t="s">
        <v>5621</v>
      </c>
      <c r="N1511" s="150" t="s">
        <v>5562</v>
      </c>
      <c r="O1511" s="4" t="s">
        <v>6843</v>
      </c>
    </row>
    <row r="1512" spans="10:15" x14ac:dyDescent="0.2">
      <c r="J1512" s="31" t="s">
        <v>4079</v>
      </c>
      <c r="K1512" s="31" t="s">
        <v>5622</v>
      </c>
      <c r="N1512" s="4" t="s">
        <v>6321</v>
      </c>
      <c r="O1512" s="4" t="s">
        <v>6910</v>
      </c>
    </row>
    <row r="1513" spans="10:15" x14ac:dyDescent="0.2">
      <c r="J1513" s="31" t="s">
        <v>4079</v>
      </c>
      <c r="K1513" s="31" t="s">
        <v>5623</v>
      </c>
      <c r="N1513" s="150" t="s">
        <v>5864</v>
      </c>
      <c r="O1513" s="4" t="s">
        <v>6879</v>
      </c>
    </row>
    <row r="1514" spans="10:15" x14ac:dyDescent="0.2">
      <c r="J1514" s="31" t="s">
        <v>4079</v>
      </c>
      <c r="K1514" s="31" t="s">
        <v>5624</v>
      </c>
      <c r="N1514" s="4" t="s">
        <v>4770</v>
      </c>
      <c r="O1514" s="4" t="s">
        <v>6779</v>
      </c>
    </row>
    <row r="1515" spans="10:15" x14ac:dyDescent="0.2">
      <c r="J1515" s="31" t="s">
        <v>4079</v>
      </c>
      <c r="K1515" s="31" t="s">
        <v>5625</v>
      </c>
      <c r="N1515" s="4" t="s">
        <v>4771</v>
      </c>
      <c r="O1515" s="4" t="s">
        <v>6780</v>
      </c>
    </row>
    <row r="1516" spans="10:15" x14ac:dyDescent="0.2">
      <c r="J1516" s="31" t="s">
        <v>4079</v>
      </c>
      <c r="K1516" s="31" t="s">
        <v>5626</v>
      </c>
      <c r="N1516" s="4" t="s">
        <v>6618</v>
      </c>
      <c r="O1516" s="4" t="s">
        <v>6938</v>
      </c>
    </row>
    <row r="1517" spans="10:15" x14ac:dyDescent="0.2">
      <c r="J1517" s="31" t="s">
        <v>4079</v>
      </c>
      <c r="K1517" s="31" t="s">
        <v>5627</v>
      </c>
      <c r="N1517" s="4" t="s">
        <v>6322</v>
      </c>
      <c r="O1517" s="4" t="s">
        <v>6917</v>
      </c>
    </row>
    <row r="1518" spans="10:15" x14ac:dyDescent="0.2">
      <c r="J1518" s="31" t="s">
        <v>4079</v>
      </c>
      <c r="K1518" s="31" t="s">
        <v>5628</v>
      </c>
      <c r="N1518" s="4" t="s">
        <v>4967</v>
      </c>
      <c r="O1518" s="4" t="s">
        <v>6766</v>
      </c>
    </row>
    <row r="1519" spans="10:15" x14ac:dyDescent="0.2">
      <c r="J1519" s="31" t="s">
        <v>4079</v>
      </c>
      <c r="K1519" s="31" t="s">
        <v>5629</v>
      </c>
      <c r="N1519" s="4" t="s">
        <v>4772</v>
      </c>
      <c r="O1519" s="4" t="s">
        <v>6781</v>
      </c>
    </row>
    <row r="1520" spans="10:15" x14ac:dyDescent="0.2">
      <c r="J1520" s="31" t="s">
        <v>4079</v>
      </c>
      <c r="K1520" s="31" t="s">
        <v>5630</v>
      </c>
      <c r="N1520" s="4" t="s">
        <v>5139</v>
      </c>
      <c r="O1520" s="4" t="s">
        <v>6766</v>
      </c>
    </row>
    <row r="1521" spans="10:15" x14ac:dyDescent="0.2">
      <c r="J1521" s="31" t="s">
        <v>4079</v>
      </c>
      <c r="K1521" s="31" t="s">
        <v>5631</v>
      </c>
      <c r="N1521" s="4" t="s">
        <v>6323</v>
      </c>
      <c r="O1521" s="4" t="s">
        <v>6910</v>
      </c>
    </row>
    <row r="1522" spans="10:15" x14ac:dyDescent="0.2">
      <c r="J1522" s="31" t="s">
        <v>4079</v>
      </c>
      <c r="K1522" s="31" t="s">
        <v>5632</v>
      </c>
      <c r="N1522" s="148" t="s">
        <v>5302</v>
      </c>
      <c r="O1522" s="4" t="s">
        <v>6826</v>
      </c>
    </row>
    <row r="1523" spans="10:15" x14ac:dyDescent="0.2">
      <c r="J1523" s="31" t="s">
        <v>4079</v>
      </c>
      <c r="K1523" s="31" t="s">
        <v>5633</v>
      </c>
      <c r="N1523" s="150" t="s">
        <v>5865</v>
      </c>
      <c r="O1523" s="4" t="s">
        <v>6880</v>
      </c>
    </row>
    <row r="1524" spans="10:15" x14ac:dyDescent="0.2">
      <c r="J1524" s="31" t="s">
        <v>4079</v>
      </c>
      <c r="K1524" s="31" t="s">
        <v>5634</v>
      </c>
      <c r="N1524" s="150" t="s">
        <v>5866</v>
      </c>
      <c r="O1524" s="4" t="s">
        <v>6880</v>
      </c>
    </row>
    <row r="1525" spans="10:15" x14ac:dyDescent="0.2">
      <c r="J1525" s="31" t="s">
        <v>4079</v>
      </c>
      <c r="K1525" s="31" t="s">
        <v>5635</v>
      </c>
      <c r="N1525" s="4" t="s">
        <v>4773</v>
      </c>
      <c r="O1525" s="4" t="s">
        <v>6787</v>
      </c>
    </row>
    <row r="1526" spans="10:15" x14ac:dyDescent="0.2">
      <c r="J1526" s="31" t="s">
        <v>4079</v>
      </c>
      <c r="K1526" s="31" t="s">
        <v>5636</v>
      </c>
      <c r="N1526" s="4" t="s">
        <v>4774</v>
      </c>
      <c r="O1526" s="4" t="s">
        <v>6792</v>
      </c>
    </row>
    <row r="1527" spans="10:15" x14ac:dyDescent="0.2">
      <c r="J1527" s="31" t="s">
        <v>4079</v>
      </c>
      <c r="K1527" s="31" t="s">
        <v>5637</v>
      </c>
      <c r="N1527" s="150" t="s">
        <v>5563</v>
      </c>
      <c r="O1527" s="4" t="s">
        <v>6847</v>
      </c>
    </row>
    <row r="1528" spans="10:15" x14ac:dyDescent="0.2">
      <c r="J1528" s="31" t="s">
        <v>4079</v>
      </c>
      <c r="K1528" s="31" t="s">
        <v>5638</v>
      </c>
      <c r="N1528" s="4" t="s">
        <v>4674</v>
      </c>
      <c r="O1528" s="4" t="s">
        <v>6778</v>
      </c>
    </row>
    <row r="1529" spans="10:15" x14ac:dyDescent="0.2">
      <c r="J1529" s="31" t="s">
        <v>4079</v>
      </c>
      <c r="K1529" s="31" t="s">
        <v>5639</v>
      </c>
      <c r="N1529" s="4" t="s">
        <v>4395</v>
      </c>
      <c r="O1529" s="27" t="s">
        <v>4013</v>
      </c>
    </row>
    <row r="1530" spans="10:15" x14ac:dyDescent="0.2">
      <c r="J1530" s="31" t="s">
        <v>4079</v>
      </c>
      <c r="K1530" s="31" t="s">
        <v>5640</v>
      </c>
      <c r="N1530" s="150" t="s">
        <v>5867</v>
      </c>
      <c r="O1530" s="4" t="s">
        <v>6879</v>
      </c>
    </row>
    <row r="1531" spans="10:15" x14ac:dyDescent="0.2">
      <c r="J1531" s="31" t="s">
        <v>4079</v>
      </c>
      <c r="K1531" s="31" t="s">
        <v>5641</v>
      </c>
      <c r="N1531" s="150" t="s">
        <v>5415</v>
      </c>
      <c r="O1531" s="4" t="s">
        <v>6827</v>
      </c>
    </row>
    <row r="1532" spans="10:15" x14ac:dyDescent="0.2">
      <c r="J1532" s="31" t="s">
        <v>4079</v>
      </c>
      <c r="K1532" s="31" t="s">
        <v>5642</v>
      </c>
      <c r="N1532" s="150" t="s">
        <v>5753</v>
      </c>
      <c r="O1532" s="4" t="s">
        <v>6867</v>
      </c>
    </row>
    <row r="1533" spans="10:15" x14ac:dyDescent="0.2">
      <c r="J1533" s="31" t="s">
        <v>4079</v>
      </c>
      <c r="K1533" s="31" t="s">
        <v>5643</v>
      </c>
      <c r="N1533" s="150" t="s">
        <v>5754</v>
      </c>
      <c r="O1533" s="4" t="s">
        <v>6865</v>
      </c>
    </row>
    <row r="1534" spans="10:15" x14ac:dyDescent="0.2">
      <c r="J1534" s="31" t="s">
        <v>4079</v>
      </c>
      <c r="K1534" s="31" t="s">
        <v>5644</v>
      </c>
      <c r="N1534" s="150" t="s">
        <v>5755</v>
      </c>
      <c r="O1534" s="4" t="s">
        <v>6865</v>
      </c>
    </row>
    <row r="1535" spans="10:15" x14ac:dyDescent="0.2">
      <c r="J1535" s="31" t="s">
        <v>4079</v>
      </c>
      <c r="K1535" s="31" t="s">
        <v>5645</v>
      </c>
      <c r="N1535" s="150" t="s">
        <v>5756</v>
      </c>
      <c r="O1535" s="4" t="s">
        <v>6867</v>
      </c>
    </row>
    <row r="1536" spans="10:15" x14ac:dyDescent="0.2">
      <c r="J1536" s="31" t="s">
        <v>4079</v>
      </c>
      <c r="K1536" s="31" t="s">
        <v>5646</v>
      </c>
      <c r="N1536" s="150" t="s">
        <v>5564</v>
      </c>
      <c r="O1536" s="4" t="s">
        <v>6854</v>
      </c>
    </row>
    <row r="1537" spans="10:15" x14ac:dyDescent="0.2">
      <c r="J1537" s="31" t="s">
        <v>4079</v>
      </c>
      <c r="K1537" s="31" t="s">
        <v>5647</v>
      </c>
      <c r="N1537" s="150" t="s">
        <v>5757</v>
      </c>
      <c r="O1537" s="4" t="s">
        <v>6865</v>
      </c>
    </row>
    <row r="1538" spans="10:15" x14ac:dyDescent="0.2">
      <c r="J1538" s="31" t="s">
        <v>4079</v>
      </c>
      <c r="K1538" s="31" t="s">
        <v>5648</v>
      </c>
      <c r="N1538" s="150" t="s">
        <v>5758</v>
      </c>
      <c r="O1538" s="4" t="s">
        <v>6867</v>
      </c>
    </row>
    <row r="1539" spans="10:15" x14ac:dyDescent="0.2">
      <c r="J1539" s="31" t="s">
        <v>4079</v>
      </c>
      <c r="K1539" s="31" t="s">
        <v>5649</v>
      </c>
      <c r="N1539" s="150" t="s">
        <v>5759</v>
      </c>
      <c r="O1539" s="4" t="s">
        <v>6866</v>
      </c>
    </row>
    <row r="1540" spans="10:15" x14ac:dyDescent="0.2">
      <c r="J1540" s="31" t="s">
        <v>4079</v>
      </c>
      <c r="K1540" s="31" t="s">
        <v>5650</v>
      </c>
      <c r="N1540" s="150" t="s">
        <v>5760</v>
      </c>
      <c r="O1540" s="4" t="s">
        <v>6865</v>
      </c>
    </row>
    <row r="1541" spans="10:15" x14ac:dyDescent="0.2">
      <c r="J1541" s="31" t="s">
        <v>4079</v>
      </c>
      <c r="K1541" s="31" t="s">
        <v>5651</v>
      </c>
      <c r="N1541" s="4" t="s">
        <v>5234</v>
      </c>
      <c r="O1541" s="4" t="s">
        <v>6825</v>
      </c>
    </row>
    <row r="1542" spans="10:15" x14ac:dyDescent="0.2">
      <c r="J1542" s="31" t="s">
        <v>4079</v>
      </c>
      <c r="K1542" s="31" t="s">
        <v>5652</v>
      </c>
      <c r="N1542" s="4" t="s">
        <v>5184</v>
      </c>
      <c r="O1542" s="4" t="s">
        <v>6825</v>
      </c>
    </row>
    <row r="1543" spans="10:15" x14ac:dyDescent="0.2">
      <c r="J1543" s="31" t="s">
        <v>4079</v>
      </c>
      <c r="K1543" s="31" t="s">
        <v>5653</v>
      </c>
      <c r="N1543" s="4" t="s">
        <v>5285</v>
      </c>
      <c r="O1543" s="4" t="s">
        <v>6825</v>
      </c>
    </row>
    <row r="1544" spans="10:15" x14ac:dyDescent="0.2">
      <c r="J1544" s="31" t="s">
        <v>4079</v>
      </c>
      <c r="K1544" s="31" t="s">
        <v>5654</v>
      </c>
      <c r="N1544" s="4" t="s">
        <v>5286</v>
      </c>
      <c r="O1544" s="4" t="s">
        <v>6825</v>
      </c>
    </row>
    <row r="1545" spans="10:15" x14ac:dyDescent="0.2">
      <c r="J1545" s="31" t="s">
        <v>4079</v>
      </c>
      <c r="K1545" s="31" t="s">
        <v>5655</v>
      </c>
      <c r="N1545" s="4" t="s">
        <v>5187</v>
      </c>
      <c r="O1545" s="4" t="s">
        <v>6825</v>
      </c>
    </row>
    <row r="1546" spans="10:15" x14ac:dyDescent="0.2">
      <c r="J1546" s="31" t="s">
        <v>4079</v>
      </c>
      <c r="K1546" s="31" t="s">
        <v>5656</v>
      </c>
      <c r="N1546" s="148" t="s">
        <v>4529</v>
      </c>
      <c r="O1546" s="4" t="s">
        <v>4013</v>
      </c>
    </row>
    <row r="1547" spans="10:15" x14ac:dyDescent="0.2">
      <c r="J1547" s="31" t="s">
        <v>4080</v>
      </c>
      <c r="K1547" s="31" t="s">
        <v>5657</v>
      </c>
      <c r="N1547" s="153" t="s">
        <v>4548</v>
      </c>
      <c r="O1547" s="4" t="s">
        <v>4013</v>
      </c>
    </row>
    <row r="1548" spans="10:15" x14ac:dyDescent="0.2">
      <c r="J1548" s="31" t="s">
        <v>4080</v>
      </c>
      <c r="K1548" s="31" t="s">
        <v>45</v>
      </c>
      <c r="N1548" s="4" t="s">
        <v>4675</v>
      </c>
      <c r="O1548" s="4" t="s">
        <v>6778</v>
      </c>
    </row>
    <row r="1549" spans="10:15" x14ac:dyDescent="0.2">
      <c r="J1549" s="31" t="s">
        <v>4080</v>
      </c>
      <c r="K1549" s="31" t="s">
        <v>5658</v>
      </c>
      <c r="N1549" s="150" t="s">
        <v>4650</v>
      </c>
      <c r="O1549" s="150" t="s">
        <v>6766</v>
      </c>
    </row>
    <row r="1550" spans="10:15" x14ac:dyDescent="0.2">
      <c r="J1550" s="31" t="s">
        <v>4080</v>
      </c>
      <c r="K1550" s="31" t="s">
        <v>5659</v>
      </c>
      <c r="N1550" s="150" t="s">
        <v>4650</v>
      </c>
      <c r="O1550" s="150" t="s">
        <v>6775</v>
      </c>
    </row>
    <row r="1551" spans="10:15" x14ac:dyDescent="0.2">
      <c r="J1551" s="31" t="s">
        <v>4080</v>
      </c>
      <c r="K1551" s="31" t="s">
        <v>5660</v>
      </c>
      <c r="N1551" s="150" t="s">
        <v>4650</v>
      </c>
      <c r="O1551" s="150" t="s">
        <v>6774</v>
      </c>
    </row>
    <row r="1552" spans="10:15" x14ac:dyDescent="0.2">
      <c r="J1552" s="31" t="s">
        <v>4080</v>
      </c>
      <c r="K1552" s="31" t="s">
        <v>5661</v>
      </c>
      <c r="N1552" s="4" t="s">
        <v>4375</v>
      </c>
      <c r="O1552" s="27" t="s">
        <v>4013</v>
      </c>
    </row>
    <row r="1553" spans="10:15" x14ac:dyDescent="0.2">
      <c r="J1553" s="31" t="s">
        <v>4080</v>
      </c>
      <c r="K1553" s="31" t="s">
        <v>5662</v>
      </c>
      <c r="N1553" s="4" t="s">
        <v>5337</v>
      </c>
      <c r="O1553" s="150" t="s">
        <v>4013</v>
      </c>
    </row>
    <row r="1554" spans="10:15" x14ac:dyDescent="0.2">
      <c r="J1554" s="31" t="s">
        <v>4080</v>
      </c>
      <c r="K1554" s="31" t="s">
        <v>5663</v>
      </c>
      <c r="N1554" s="4" t="s">
        <v>6510</v>
      </c>
      <c r="O1554" s="4" t="s">
        <v>6938</v>
      </c>
    </row>
    <row r="1555" spans="10:15" x14ac:dyDescent="0.2">
      <c r="J1555" s="31" t="s">
        <v>4080</v>
      </c>
      <c r="K1555" s="31" t="s">
        <v>5664</v>
      </c>
      <c r="N1555" s="4" t="s">
        <v>6511</v>
      </c>
      <c r="O1555" s="4" t="s">
        <v>6938</v>
      </c>
    </row>
    <row r="1556" spans="10:15" x14ac:dyDescent="0.2">
      <c r="J1556" s="31" t="s">
        <v>4080</v>
      </c>
      <c r="K1556" s="31" t="s">
        <v>5665</v>
      </c>
      <c r="N1556" s="4" t="s">
        <v>4354</v>
      </c>
      <c r="O1556" s="27" t="s">
        <v>4013</v>
      </c>
    </row>
    <row r="1557" spans="10:15" x14ac:dyDescent="0.2">
      <c r="J1557" s="31" t="s">
        <v>4080</v>
      </c>
      <c r="K1557" s="31" t="s">
        <v>5666</v>
      </c>
      <c r="N1557" s="4" t="s">
        <v>4483</v>
      </c>
      <c r="O1557" s="4" t="s">
        <v>4013</v>
      </c>
    </row>
    <row r="1558" spans="10:15" x14ac:dyDescent="0.2">
      <c r="J1558" s="31" t="s">
        <v>4080</v>
      </c>
      <c r="K1558" s="31" t="s">
        <v>5667</v>
      </c>
      <c r="N1558" s="4" t="s">
        <v>6117</v>
      </c>
      <c r="O1558" s="4" t="s">
        <v>4013</v>
      </c>
    </row>
    <row r="1559" spans="10:15" x14ac:dyDescent="0.2">
      <c r="J1559" s="31" t="s">
        <v>4080</v>
      </c>
      <c r="K1559" s="31" t="s">
        <v>5668</v>
      </c>
      <c r="N1559" s="150" t="s">
        <v>5761</v>
      </c>
      <c r="O1559" s="4" t="s">
        <v>6875</v>
      </c>
    </row>
    <row r="1560" spans="10:15" x14ac:dyDescent="0.2">
      <c r="J1560" s="31" t="s">
        <v>4080</v>
      </c>
      <c r="K1560" s="31" t="s">
        <v>5669</v>
      </c>
      <c r="N1560" s="4" t="s">
        <v>4396</v>
      </c>
      <c r="O1560" s="27" t="s">
        <v>4013</v>
      </c>
    </row>
    <row r="1561" spans="10:15" x14ac:dyDescent="0.2">
      <c r="J1561" s="31" t="s">
        <v>4080</v>
      </c>
      <c r="K1561" s="31" t="s">
        <v>5670</v>
      </c>
      <c r="N1561" s="4" t="s">
        <v>4968</v>
      </c>
      <c r="O1561" s="4" t="s">
        <v>6766</v>
      </c>
    </row>
    <row r="1562" spans="10:15" x14ac:dyDescent="0.2">
      <c r="J1562" s="31" t="s">
        <v>4080</v>
      </c>
      <c r="K1562" s="31" t="s">
        <v>5671</v>
      </c>
      <c r="N1562" s="4" t="s">
        <v>4969</v>
      </c>
      <c r="O1562" s="4" t="s">
        <v>6766</v>
      </c>
    </row>
    <row r="1563" spans="10:15" x14ac:dyDescent="0.2">
      <c r="J1563" s="31" t="s">
        <v>4080</v>
      </c>
      <c r="K1563" s="31" t="s">
        <v>5672</v>
      </c>
      <c r="N1563" s="4" t="s">
        <v>4970</v>
      </c>
      <c r="O1563" s="4" t="s">
        <v>6766</v>
      </c>
    </row>
    <row r="1564" spans="10:15" x14ac:dyDescent="0.2">
      <c r="J1564" s="31" t="s">
        <v>4080</v>
      </c>
      <c r="K1564" s="31" t="s">
        <v>5673</v>
      </c>
      <c r="N1564" s="4" t="s">
        <v>4971</v>
      </c>
      <c r="O1564" s="4" t="s">
        <v>6766</v>
      </c>
    </row>
    <row r="1565" spans="10:15" x14ac:dyDescent="0.2">
      <c r="J1565" s="31" t="s">
        <v>4080</v>
      </c>
      <c r="K1565" s="31" t="s">
        <v>5674</v>
      </c>
      <c r="N1565" s="4" t="s">
        <v>4870</v>
      </c>
      <c r="O1565" s="4" t="s">
        <v>6766</v>
      </c>
    </row>
    <row r="1566" spans="10:15" x14ac:dyDescent="0.2">
      <c r="J1566" s="31" t="s">
        <v>4080</v>
      </c>
      <c r="K1566" s="31" t="s">
        <v>5675</v>
      </c>
      <c r="N1566" s="4" t="s">
        <v>4871</v>
      </c>
      <c r="O1566" s="4" t="s">
        <v>6766</v>
      </c>
    </row>
    <row r="1567" spans="10:15" x14ac:dyDescent="0.2">
      <c r="J1567" s="31" t="s">
        <v>4080</v>
      </c>
      <c r="K1567" s="31" t="s">
        <v>5676</v>
      </c>
      <c r="N1567" s="4" t="s">
        <v>4872</v>
      </c>
      <c r="O1567" s="4" t="s">
        <v>6766</v>
      </c>
    </row>
    <row r="1568" spans="10:15" x14ac:dyDescent="0.2">
      <c r="J1568" s="31" t="s">
        <v>4080</v>
      </c>
      <c r="K1568" s="31" t="s">
        <v>5677</v>
      </c>
      <c r="N1568" s="4" t="s">
        <v>4873</v>
      </c>
      <c r="O1568" s="4" t="s">
        <v>6766</v>
      </c>
    </row>
    <row r="1569" spans="10:15" x14ac:dyDescent="0.2">
      <c r="J1569" s="31" t="s">
        <v>4080</v>
      </c>
      <c r="K1569" s="31" t="s">
        <v>5678</v>
      </c>
      <c r="N1569" s="4" t="s">
        <v>4874</v>
      </c>
      <c r="O1569" s="4" t="s">
        <v>6766</v>
      </c>
    </row>
    <row r="1570" spans="10:15" x14ac:dyDescent="0.2">
      <c r="J1570" s="31" t="s">
        <v>4080</v>
      </c>
      <c r="K1570" s="31" t="s">
        <v>5679</v>
      </c>
      <c r="N1570" s="4" t="s">
        <v>4819</v>
      </c>
      <c r="O1570" s="4" t="s">
        <v>6766</v>
      </c>
    </row>
    <row r="1571" spans="10:15" x14ac:dyDescent="0.2">
      <c r="J1571" s="31" t="s">
        <v>4080</v>
      </c>
      <c r="K1571" s="31" t="s">
        <v>5680</v>
      </c>
      <c r="N1571" s="4" t="s">
        <v>4775</v>
      </c>
      <c r="O1571" s="4" t="s">
        <v>6782</v>
      </c>
    </row>
    <row r="1572" spans="10:15" x14ac:dyDescent="0.2">
      <c r="J1572" s="31" t="s">
        <v>4080</v>
      </c>
      <c r="K1572" s="31" t="s">
        <v>5681</v>
      </c>
      <c r="N1572" s="153" t="s">
        <v>4557</v>
      </c>
      <c r="O1572" s="4" t="s">
        <v>4013</v>
      </c>
    </row>
    <row r="1573" spans="10:15" x14ac:dyDescent="0.2">
      <c r="J1573" s="31" t="s">
        <v>4080</v>
      </c>
      <c r="K1573" s="31" t="s">
        <v>5682</v>
      </c>
      <c r="N1573" s="148" t="s">
        <v>5310</v>
      </c>
      <c r="O1573" s="4" t="s">
        <v>6826</v>
      </c>
    </row>
    <row r="1574" spans="10:15" x14ac:dyDescent="0.2">
      <c r="J1574" s="31" t="s">
        <v>4080</v>
      </c>
      <c r="K1574" s="31" t="s">
        <v>5683</v>
      </c>
      <c r="N1574" s="4" t="s">
        <v>5344</v>
      </c>
      <c r="O1574" s="4" t="s">
        <v>4013</v>
      </c>
    </row>
    <row r="1575" spans="10:15" x14ac:dyDescent="0.2">
      <c r="J1575" s="31" t="s">
        <v>4080</v>
      </c>
      <c r="K1575" s="31" t="s">
        <v>5684</v>
      </c>
      <c r="N1575" s="4" t="s">
        <v>5262</v>
      </c>
      <c r="O1575" s="4" t="s">
        <v>6825</v>
      </c>
    </row>
    <row r="1576" spans="10:15" x14ac:dyDescent="0.2">
      <c r="J1576" s="31" t="s">
        <v>4080</v>
      </c>
      <c r="K1576" s="31" t="s">
        <v>5685</v>
      </c>
      <c r="N1576" s="4" t="s">
        <v>6512</v>
      </c>
      <c r="O1576" s="4" t="s">
        <v>6937</v>
      </c>
    </row>
    <row r="1577" spans="10:15" x14ac:dyDescent="0.2">
      <c r="J1577" s="31" t="s">
        <v>4080</v>
      </c>
      <c r="K1577" s="31" t="s">
        <v>5686</v>
      </c>
      <c r="N1577" s="4" t="s">
        <v>6513</v>
      </c>
      <c r="O1577" s="4" t="s">
        <v>6938</v>
      </c>
    </row>
    <row r="1578" spans="10:15" x14ac:dyDescent="0.2">
      <c r="J1578" s="31" t="s">
        <v>4080</v>
      </c>
      <c r="K1578" s="31" t="s">
        <v>5687</v>
      </c>
      <c r="N1578" s="4" t="s">
        <v>4464</v>
      </c>
      <c r="O1578" s="4" t="s">
        <v>6764</v>
      </c>
    </row>
    <row r="1579" spans="10:15" x14ac:dyDescent="0.2">
      <c r="J1579" s="31" t="s">
        <v>4080</v>
      </c>
      <c r="K1579" s="31" t="s">
        <v>5688</v>
      </c>
      <c r="N1579" s="4" t="s">
        <v>5347</v>
      </c>
      <c r="O1579" s="4" t="s">
        <v>4013</v>
      </c>
    </row>
    <row r="1580" spans="10:15" x14ac:dyDescent="0.2">
      <c r="J1580" s="31" t="s">
        <v>4080</v>
      </c>
      <c r="K1580" s="31" t="s">
        <v>5689</v>
      </c>
      <c r="N1580" s="150" t="s">
        <v>5762</v>
      </c>
      <c r="O1580" s="4" t="s">
        <v>6866</v>
      </c>
    </row>
    <row r="1581" spans="10:15" x14ac:dyDescent="0.2">
      <c r="J1581" s="31" t="s">
        <v>4080</v>
      </c>
      <c r="K1581" s="31" t="s">
        <v>5690</v>
      </c>
      <c r="N1581" s="150" t="s">
        <v>5565</v>
      </c>
      <c r="O1581" s="4" t="s">
        <v>6832</v>
      </c>
    </row>
    <row r="1582" spans="10:15" x14ac:dyDescent="0.2">
      <c r="J1582" s="31" t="s">
        <v>4080</v>
      </c>
      <c r="K1582" s="31" t="s">
        <v>5691</v>
      </c>
      <c r="N1582" s="150" t="s">
        <v>5763</v>
      </c>
      <c r="O1582" s="4" t="s">
        <v>6867</v>
      </c>
    </row>
    <row r="1583" spans="10:15" x14ac:dyDescent="0.2">
      <c r="J1583" s="31" t="s">
        <v>4080</v>
      </c>
      <c r="K1583" s="31" t="s">
        <v>5692</v>
      </c>
      <c r="N1583" s="158" t="s">
        <v>5346</v>
      </c>
      <c r="O1583" s="4" t="s">
        <v>4013</v>
      </c>
    </row>
    <row r="1584" spans="10:15" x14ac:dyDescent="0.2">
      <c r="J1584" s="31" t="s">
        <v>4080</v>
      </c>
      <c r="K1584" s="31" t="s">
        <v>5693</v>
      </c>
      <c r="N1584" s="150" t="s">
        <v>6324</v>
      </c>
      <c r="O1584" s="150" t="s">
        <v>6910</v>
      </c>
    </row>
    <row r="1585" spans="10:15" x14ac:dyDescent="0.2">
      <c r="J1585" s="31" t="s">
        <v>4080</v>
      </c>
      <c r="K1585" s="31" t="s">
        <v>5694</v>
      </c>
      <c r="N1585" s="4" t="s">
        <v>5254</v>
      </c>
      <c r="O1585" s="4" t="s">
        <v>6823</v>
      </c>
    </row>
    <row r="1586" spans="10:15" x14ac:dyDescent="0.2">
      <c r="J1586" s="31" t="s">
        <v>4080</v>
      </c>
      <c r="K1586" s="31" t="s">
        <v>5695</v>
      </c>
      <c r="N1586" s="150" t="s">
        <v>5416</v>
      </c>
      <c r="O1586" s="4" t="s">
        <v>6828</v>
      </c>
    </row>
    <row r="1587" spans="10:15" x14ac:dyDescent="0.2">
      <c r="J1587" s="31" t="s">
        <v>4080</v>
      </c>
      <c r="K1587" s="31" t="s">
        <v>5696</v>
      </c>
      <c r="N1587" s="4" t="s">
        <v>5282</v>
      </c>
      <c r="O1587" s="4" t="s">
        <v>6825</v>
      </c>
    </row>
    <row r="1588" spans="10:15" x14ac:dyDescent="0.2">
      <c r="J1588" s="31" t="s">
        <v>4080</v>
      </c>
      <c r="K1588" s="31" t="s">
        <v>5697</v>
      </c>
      <c r="N1588" s="150" t="s">
        <v>5566</v>
      </c>
      <c r="O1588" s="4" t="s">
        <v>6831</v>
      </c>
    </row>
    <row r="1589" spans="10:15" x14ac:dyDescent="0.2">
      <c r="J1589" s="31" t="s">
        <v>4080</v>
      </c>
      <c r="K1589" s="31" t="s">
        <v>5698</v>
      </c>
      <c r="N1589" s="148" t="s">
        <v>4417</v>
      </c>
      <c r="O1589" s="4" t="s">
        <v>6740</v>
      </c>
    </row>
    <row r="1590" spans="10:15" x14ac:dyDescent="0.2">
      <c r="J1590" s="31" t="s">
        <v>4080</v>
      </c>
      <c r="K1590" s="31" t="s">
        <v>5699</v>
      </c>
      <c r="N1590" s="148" t="s">
        <v>4417</v>
      </c>
      <c r="O1590" s="4" t="s">
        <v>6739</v>
      </c>
    </row>
    <row r="1591" spans="10:15" x14ac:dyDescent="0.2">
      <c r="J1591" s="31" t="s">
        <v>4080</v>
      </c>
      <c r="K1591" s="31" t="s">
        <v>5700</v>
      </c>
      <c r="N1591" s="148" t="s">
        <v>4417</v>
      </c>
      <c r="O1591" s="4" t="s">
        <v>6743</v>
      </c>
    </row>
    <row r="1592" spans="10:15" x14ac:dyDescent="0.2">
      <c r="J1592" s="31" t="s">
        <v>4080</v>
      </c>
      <c r="K1592" s="31" t="s">
        <v>5701</v>
      </c>
      <c r="N1592" s="148" t="s">
        <v>4417</v>
      </c>
      <c r="O1592" s="4" t="s">
        <v>6744</v>
      </c>
    </row>
    <row r="1593" spans="10:15" x14ac:dyDescent="0.2">
      <c r="J1593" s="31" t="s">
        <v>4080</v>
      </c>
      <c r="K1593" s="31" t="s">
        <v>5702</v>
      </c>
      <c r="N1593" s="148" t="s">
        <v>4417</v>
      </c>
      <c r="O1593" s="4" t="s">
        <v>6745</v>
      </c>
    </row>
    <row r="1594" spans="10:15" x14ac:dyDescent="0.2">
      <c r="J1594" s="31" t="s">
        <v>4080</v>
      </c>
      <c r="K1594" s="31" t="s">
        <v>5703</v>
      </c>
      <c r="N1594" s="148" t="s">
        <v>4417</v>
      </c>
      <c r="O1594" s="4" t="s">
        <v>6746</v>
      </c>
    </row>
    <row r="1595" spans="10:15" x14ac:dyDescent="0.2">
      <c r="J1595" s="31" t="s">
        <v>4080</v>
      </c>
      <c r="K1595" s="31" t="s">
        <v>5704</v>
      </c>
      <c r="N1595" s="148" t="s">
        <v>4417</v>
      </c>
      <c r="O1595" s="4" t="s">
        <v>6747</v>
      </c>
    </row>
    <row r="1596" spans="10:15" x14ac:dyDescent="0.2">
      <c r="J1596" s="31" t="s">
        <v>4080</v>
      </c>
      <c r="K1596" s="31" t="s">
        <v>5705</v>
      </c>
      <c r="N1596" s="148" t="s">
        <v>4417</v>
      </c>
      <c r="O1596" s="4" t="s">
        <v>6748</v>
      </c>
    </row>
    <row r="1597" spans="10:15" x14ac:dyDescent="0.2">
      <c r="J1597" s="31" t="s">
        <v>4080</v>
      </c>
      <c r="K1597" s="31" t="s">
        <v>5706</v>
      </c>
      <c r="N1597" s="148" t="s">
        <v>4417</v>
      </c>
      <c r="O1597" s="4" t="s">
        <v>6749</v>
      </c>
    </row>
    <row r="1598" spans="10:15" x14ac:dyDescent="0.2">
      <c r="J1598" s="31" t="s">
        <v>4080</v>
      </c>
      <c r="K1598" s="31" t="s">
        <v>5707</v>
      </c>
      <c r="N1598" s="148" t="s">
        <v>4417</v>
      </c>
      <c r="O1598" s="4" t="s">
        <v>6750</v>
      </c>
    </row>
    <row r="1599" spans="10:15" x14ac:dyDescent="0.2">
      <c r="J1599" s="31" t="s">
        <v>4080</v>
      </c>
      <c r="K1599" s="31" t="s">
        <v>5708</v>
      </c>
      <c r="N1599" s="4" t="s">
        <v>4418</v>
      </c>
      <c r="O1599" s="4" t="s">
        <v>6742</v>
      </c>
    </row>
    <row r="1600" spans="10:15" x14ac:dyDescent="0.2">
      <c r="J1600" s="31" t="s">
        <v>4080</v>
      </c>
      <c r="K1600" s="31" t="s">
        <v>5709</v>
      </c>
      <c r="N1600" s="4" t="s">
        <v>4418</v>
      </c>
      <c r="O1600" s="4" t="s">
        <v>6743</v>
      </c>
    </row>
    <row r="1601" spans="10:15" x14ac:dyDescent="0.2">
      <c r="J1601" s="31" t="s">
        <v>4080</v>
      </c>
      <c r="K1601" s="31" t="s">
        <v>5710</v>
      </c>
      <c r="N1601" s="4" t="s">
        <v>4418</v>
      </c>
      <c r="O1601" s="4" t="s">
        <v>6744</v>
      </c>
    </row>
    <row r="1602" spans="10:15" x14ac:dyDescent="0.2">
      <c r="J1602" s="31" t="s">
        <v>4080</v>
      </c>
      <c r="K1602" s="31" t="s">
        <v>5711</v>
      </c>
      <c r="N1602" s="4" t="s">
        <v>4418</v>
      </c>
      <c r="O1602" s="4" t="s">
        <v>6745</v>
      </c>
    </row>
    <row r="1603" spans="10:15" x14ac:dyDescent="0.2">
      <c r="J1603" s="31" t="s">
        <v>4080</v>
      </c>
      <c r="K1603" s="31" t="s">
        <v>5712</v>
      </c>
      <c r="N1603" s="4" t="s">
        <v>4418</v>
      </c>
      <c r="O1603" s="4" t="s">
        <v>6746</v>
      </c>
    </row>
    <row r="1604" spans="10:15" x14ac:dyDescent="0.2">
      <c r="J1604" s="31" t="s">
        <v>4080</v>
      </c>
      <c r="K1604" s="31" t="s">
        <v>5713</v>
      </c>
      <c r="N1604" s="4" t="s">
        <v>4418</v>
      </c>
      <c r="O1604" s="4" t="s">
        <v>6747</v>
      </c>
    </row>
    <row r="1605" spans="10:15" x14ac:dyDescent="0.2">
      <c r="J1605" s="31" t="s">
        <v>4080</v>
      </c>
      <c r="K1605" s="31" t="s">
        <v>5714</v>
      </c>
      <c r="N1605" s="4" t="s">
        <v>4418</v>
      </c>
      <c r="O1605" s="4" t="s">
        <v>6748</v>
      </c>
    </row>
    <row r="1606" spans="10:15" x14ac:dyDescent="0.2">
      <c r="J1606" s="31" t="s">
        <v>4080</v>
      </c>
      <c r="K1606" s="31" t="s">
        <v>5715</v>
      </c>
      <c r="N1606" s="4" t="s">
        <v>4418</v>
      </c>
      <c r="O1606" s="4" t="s">
        <v>6749</v>
      </c>
    </row>
    <row r="1607" spans="10:15" x14ac:dyDescent="0.2">
      <c r="J1607" s="31" t="s">
        <v>4080</v>
      </c>
      <c r="K1607" s="31" t="s">
        <v>5716</v>
      </c>
      <c r="N1607" s="4" t="s">
        <v>4418</v>
      </c>
      <c r="O1607" s="4" t="s">
        <v>6750</v>
      </c>
    </row>
    <row r="1608" spans="10:15" x14ac:dyDescent="0.2">
      <c r="J1608" s="31" t="s">
        <v>4080</v>
      </c>
      <c r="K1608" s="31" t="s">
        <v>5717</v>
      </c>
      <c r="N1608" s="4" t="s">
        <v>4355</v>
      </c>
      <c r="O1608" s="27" t="s">
        <v>4013</v>
      </c>
    </row>
    <row r="1609" spans="10:15" x14ac:dyDescent="0.2">
      <c r="J1609" s="31" t="s">
        <v>4080</v>
      </c>
      <c r="K1609" s="31" t="s">
        <v>5718</v>
      </c>
      <c r="N1609" s="4" t="s">
        <v>6586</v>
      </c>
      <c r="O1609" s="4" t="s">
        <v>6938</v>
      </c>
    </row>
    <row r="1610" spans="10:15" x14ac:dyDescent="0.2">
      <c r="J1610" s="31" t="s">
        <v>4080</v>
      </c>
      <c r="K1610" s="31" t="s">
        <v>5719</v>
      </c>
      <c r="N1610" s="4" t="s">
        <v>4474</v>
      </c>
      <c r="O1610" s="4" t="s">
        <v>6764</v>
      </c>
    </row>
    <row r="1611" spans="10:15" x14ac:dyDescent="0.2">
      <c r="J1611" s="31" t="s">
        <v>4080</v>
      </c>
      <c r="K1611" s="31" t="s">
        <v>5720</v>
      </c>
      <c r="N1611" s="4" t="s">
        <v>6129</v>
      </c>
      <c r="O1611" s="4" t="s">
        <v>4013</v>
      </c>
    </row>
    <row r="1612" spans="10:15" x14ac:dyDescent="0.2">
      <c r="J1612" s="31" t="s">
        <v>4080</v>
      </c>
      <c r="K1612" s="31" t="s">
        <v>5721</v>
      </c>
      <c r="N1612" s="148" t="s">
        <v>6152</v>
      </c>
      <c r="O1612" s="4" t="s">
        <v>4013</v>
      </c>
    </row>
    <row r="1613" spans="10:15" x14ac:dyDescent="0.2">
      <c r="J1613" s="31" t="s">
        <v>4080</v>
      </c>
      <c r="K1613" s="31" t="s">
        <v>5722</v>
      </c>
      <c r="N1613" s="148" t="s">
        <v>6153</v>
      </c>
      <c r="O1613" s="4" t="s">
        <v>4013</v>
      </c>
    </row>
    <row r="1614" spans="10:15" x14ac:dyDescent="0.2">
      <c r="J1614" s="31" t="s">
        <v>4080</v>
      </c>
      <c r="K1614" s="31" t="s">
        <v>5723</v>
      </c>
      <c r="N1614" s="4" t="s">
        <v>6408</v>
      </c>
      <c r="O1614" s="4" t="s">
        <v>4013</v>
      </c>
    </row>
    <row r="1615" spans="10:15" x14ac:dyDescent="0.2">
      <c r="J1615" s="31" t="s">
        <v>4080</v>
      </c>
      <c r="K1615" s="31" t="s">
        <v>5724</v>
      </c>
      <c r="N1615" s="4" t="s">
        <v>6325</v>
      </c>
      <c r="O1615" s="4" t="s">
        <v>6912</v>
      </c>
    </row>
    <row r="1616" spans="10:15" x14ac:dyDescent="0.2">
      <c r="J1616" s="31" t="s">
        <v>4080</v>
      </c>
      <c r="K1616" s="31" t="s">
        <v>5725</v>
      </c>
      <c r="N1616" s="4" t="s">
        <v>6162</v>
      </c>
      <c r="O1616" s="4" t="s">
        <v>4013</v>
      </c>
    </row>
    <row r="1617" spans="10:15" x14ac:dyDescent="0.2">
      <c r="J1617" s="31" t="s">
        <v>4080</v>
      </c>
      <c r="K1617" s="31" t="s">
        <v>5726</v>
      </c>
      <c r="N1617" s="4" t="s">
        <v>6587</v>
      </c>
      <c r="O1617" s="4" t="s">
        <v>6938</v>
      </c>
    </row>
    <row r="1618" spans="10:15" x14ac:dyDescent="0.2">
      <c r="J1618" s="31" t="s">
        <v>4080</v>
      </c>
      <c r="K1618" s="31" t="s">
        <v>5727</v>
      </c>
      <c r="N1618" s="4" t="s">
        <v>6619</v>
      </c>
      <c r="O1618" s="4" t="s">
        <v>6938</v>
      </c>
    </row>
    <row r="1619" spans="10:15" x14ac:dyDescent="0.2">
      <c r="J1619" s="31" t="s">
        <v>4080</v>
      </c>
      <c r="K1619" s="31" t="s">
        <v>5728</v>
      </c>
      <c r="N1619" s="4" t="s">
        <v>6452</v>
      </c>
      <c r="O1619" s="4" t="s">
        <v>4013</v>
      </c>
    </row>
    <row r="1620" spans="10:15" x14ac:dyDescent="0.2">
      <c r="J1620" s="31" t="s">
        <v>4080</v>
      </c>
      <c r="K1620" s="31" t="s">
        <v>5729</v>
      </c>
      <c r="N1620" s="4" t="s">
        <v>6415</v>
      </c>
      <c r="O1620" s="4" t="s">
        <v>4013</v>
      </c>
    </row>
    <row r="1621" spans="10:15" x14ac:dyDescent="0.2">
      <c r="J1621" s="31" t="s">
        <v>4080</v>
      </c>
      <c r="K1621" s="31" t="s">
        <v>5730</v>
      </c>
      <c r="N1621" s="4" t="s">
        <v>6514</v>
      </c>
      <c r="O1621" s="4" t="s">
        <v>6938</v>
      </c>
    </row>
    <row r="1622" spans="10:15" x14ac:dyDescent="0.2">
      <c r="J1622" s="31" t="s">
        <v>4080</v>
      </c>
      <c r="K1622" s="31" t="s">
        <v>5731</v>
      </c>
      <c r="N1622" s="148" t="s">
        <v>4528</v>
      </c>
      <c r="O1622" s="4" t="s">
        <v>4013</v>
      </c>
    </row>
    <row r="1623" spans="10:15" x14ac:dyDescent="0.2">
      <c r="J1623" s="31" t="s">
        <v>4080</v>
      </c>
      <c r="K1623" s="31" t="s">
        <v>5732</v>
      </c>
      <c r="N1623" s="4" t="s">
        <v>6620</v>
      </c>
      <c r="O1623" s="4" t="s">
        <v>6938</v>
      </c>
    </row>
    <row r="1624" spans="10:15" x14ac:dyDescent="0.2">
      <c r="J1624" s="31" t="s">
        <v>4080</v>
      </c>
      <c r="K1624" s="31" t="s">
        <v>5733</v>
      </c>
      <c r="N1624" s="4" t="s">
        <v>6515</v>
      </c>
      <c r="O1624" s="4" t="s">
        <v>6938</v>
      </c>
    </row>
    <row r="1625" spans="10:15" x14ac:dyDescent="0.2">
      <c r="J1625" s="31" t="s">
        <v>4080</v>
      </c>
      <c r="K1625" s="31" t="s">
        <v>5734</v>
      </c>
      <c r="N1625" s="27" t="s">
        <v>6958</v>
      </c>
      <c r="O1625" s="27" t="s">
        <v>4013</v>
      </c>
    </row>
    <row r="1626" spans="10:15" x14ac:dyDescent="0.2">
      <c r="J1626" s="31" t="s">
        <v>4080</v>
      </c>
      <c r="K1626" s="31" t="s">
        <v>5735</v>
      </c>
      <c r="N1626" s="27" t="s">
        <v>6959</v>
      </c>
      <c r="O1626" s="27" t="s">
        <v>4013</v>
      </c>
    </row>
    <row r="1627" spans="10:15" x14ac:dyDescent="0.2">
      <c r="J1627" s="31" t="s">
        <v>4080</v>
      </c>
      <c r="K1627" s="31" t="s">
        <v>5736</v>
      </c>
      <c r="N1627" s="27" t="s">
        <v>6960</v>
      </c>
      <c r="O1627" s="27" t="s">
        <v>4013</v>
      </c>
    </row>
    <row r="1628" spans="10:15" x14ac:dyDescent="0.2">
      <c r="J1628" s="31" t="s">
        <v>4080</v>
      </c>
      <c r="K1628" s="31" t="s">
        <v>5737</v>
      </c>
      <c r="N1628" s="27" t="s">
        <v>6961</v>
      </c>
      <c r="O1628" s="27" t="s">
        <v>4013</v>
      </c>
    </row>
    <row r="1629" spans="10:15" x14ac:dyDescent="0.2">
      <c r="J1629" s="31" t="s">
        <v>4080</v>
      </c>
      <c r="K1629" s="31" t="s">
        <v>5738</v>
      </c>
      <c r="N1629" s="27" t="s">
        <v>6961</v>
      </c>
      <c r="O1629" s="4" t="s">
        <v>6742</v>
      </c>
    </row>
    <row r="1630" spans="10:15" x14ac:dyDescent="0.2">
      <c r="J1630" s="31" t="s">
        <v>4080</v>
      </c>
      <c r="K1630" s="31" t="s">
        <v>5739</v>
      </c>
      <c r="N1630" s="27" t="s">
        <v>6961</v>
      </c>
      <c r="O1630" s="4" t="s">
        <v>6743</v>
      </c>
    </row>
    <row r="1631" spans="10:15" x14ac:dyDescent="0.2">
      <c r="J1631" s="31" t="s">
        <v>4080</v>
      </c>
      <c r="K1631" s="31" t="s">
        <v>5740</v>
      </c>
      <c r="N1631" s="27" t="s">
        <v>6961</v>
      </c>
      <c r="O1631" s="4" t="s">
        <v>6744</v>
      </c>
    </row>
    <row r="1632" spans="10:15" x14ac:dyDescent="0.2">
      <c r="J1632" s="31" t="s">
        <v>4080</v>
      </c>
      <c r="K1632" s="31" t="s">
        <v>5741</v>
      </c>
      <c r="N1632" s="27" t="s">
        <v>6961</v>
      </c>
      <c r="O1632" s="4" t="s">
        <v>6745</v>
      </c>
    </row>
    <row r="1633" spans="10:15" x14ac:dyDescent="0.2">
      <c r="J1633" s="31" t="s">
        <v>4080</v>
      </c>
      <c r="K1633" s="31" t="s">
        <v>5742</v>
      </c>
      <c r="N1633" s="27" t="s">
        <v>6961</v>
      </c>
      <c r="O1633" s="4" t="s">
        <v>6746</v>
      </c>
    </row>
    <row r="1634" spans="10:15" x14ac:dyDescent="0.2">
      <c r="J1634" s="31" t="s">
        <v>4080</v>
      </c>
      <c r="K1634" s="31" t="s">
        <v>5743</v>
      </c>
      <c r="N1634" s="27" t="s">
        <v>6961</v>
      </c>
      <c r="O1634" s="4" t="s">
        <v>6747</v>
      </c>
    </row>
    <row r="1635" spans="10:15" x14ac:dyDescent="0.2">
      <c r="J1635" s="31" t="s">
        <v>4080</v>
      </c>
      <c r="K1635" s="31" t="s">
        <v>5744</v>
      </c>
      <c r="N1635" s="27" t="s">
        <v>6961</v>
      </c>
      <c r="O1635" s="4" t="s">
        <v>6748</v>
      </c>
    </row>
    <row r="1636" spans="10:15" x14ac:dyDescent="0.2">
      <c r="J1636" s="31" t="s">
        <v>4080</v>
      </c>
      <c r="K1636" s="31" t="s">
        <v>5745</v>
      </c>
      <c r="N1636" s="27" t="s">
        <v>6961</v>
      </c>
      <c r="O1636" s="4" t="s">
        <v>6749</v>
      </c>
    </row>
    <row r="1637" spans="10:15" x14ac:dyDescent="0.2">
      <c r="J1637" s="31" t="s">
        <v>4080</v>
      </c>
      <c r="K1637" s="31" t="s">
        <v>5746</v>
      </c>
      <c r="N1637" s="27" t="s">
        <v>6961</v>
      </c>
      <c r="O1637" s="4" t="s">
        <v>6750</v>
      </c>
    </row>
    <row r="1638" spans="10:15" x14ac:dyDescent="0.2">
      <c r="J1638" s="31" t="s">
        <v>4080</v>
      </c>
      <c r="K1638" s="31" t="s">
        <v>5747</v>
      </c>
      <c r="N1638" s="27" t="s">
        <v>6963</v>
      </c>
      <c r="O1638" s="27" t="s">
        <v>4013</v>
      </c>
    </row>
    <row r="1639" spans="10:15" x14ac:dyDescent="0.2">
      <c r="J1639" s="31" t="s">
        <v>4080</v>
      </c>
      <c r="K1639" s="31" t="s">
        <v>5748</v>
      </c>
      <c r="N1639" s="27" t="s">
        <v>6964</v>
      </c>
      <c r="O1639" s="27" t="s">
        <v>4013</v>
      </c>
    </row>
    <row r="1640" spans="10:15" x14ac:dyDescent="0.2">
      <c r="J1640" s="31" t="s">
        <v>4080</v>
      </c>
      <c r="K1640" s="31" t="s">
        <v>5749</v>
      </c>
      <c r="N1640" s="27" t="s">
        <v>6966</v>
      </c>
      <c r="O1640" s="27" t="s">
        <v>4013</v>
      </c>
    </row>
    <row r="1641" spans="10:15" x14ac:dyDescent="0.2">
      <c r="J1641" s="31" t="s">
        <v>4080</v>
      </c>
      <c r="K1641" s="31" t="s">
        <v>5750</v>
      </c>
      <c r="N1641" s="27" t="s">
        <v>6966</v>
      </c>
      <c r="O1641" s="27" t="s">
        <v>6764</v>
      </c>
    </row>
    <row r="1642" spans="10:15" x14ac:dyDescent="0.2">
      <c r="J1642" s="31" t="s">
        <v>4080</v>
      </c>
      <c r="K1642" s="31" t="s">
        <v>5751</v>
      </c>
      <c r="N1642" s="27" t="s">
        <v>6967</v>
      </c>
      <c r="O1642" s="27" t="s">
        <v>4013</v>
      </c>
    </row>
    <row r="1643" spans="10:15" x14ac:dyDescent="0.2">
      <c r="J1643" s="31" t="s">
        <v>4080</v>
      </c>
      <c r="K1643" s="31" t="s">
        <v>5752</v>
      </c>
      <c r="N1643" s="27" t="s">
        <v>6968</v>
      </c>
      <c r="O1643" s="27" t="s">
        <v>4013</v>
      </c>
    </row>
    <row r="1644" spans="10:15" x14ac:dyDescent="0.2">
      <c r="J1644" s="31" t="s">
        <v>4080</v>
      </c>
      <c r="K1644" s="31" t="s">
        <v>5753</v>
      </c>
      <c r="N1644" s="27" t="s">
        <v>6969</v>
      </c>
      <c r="O1644" s="27" t="s">
        <v>6756</v>
      </c>
    </row>
    <row r="1645" spans="10:15" x14ac:dyDescent="0.2">
      <c r="J1645" s="31" t="s">
        <v>4080</v>
      </c>
      <c r="K1645" s="31" t="s">
        <v>5754</v>
      </c>
      <c r="N1645" s="27" t="s">
        <v>6969</v>
      </c>
      <c r="O1645" s="27" t="s">
        <v>6763</v>
      </c>
    </row>
    <row r="1646" spans="10:15" x14ac:dyDescent="0.2">
      <c r="J1646" s="31" t="s">
        <v>4080</v>
      </c>
      <c r="K1646" s="31" t="s">
        <v>5755</v>
      </c>
      <c r="N1646" s="27" t="s">
        <v>6970</v>
      </c>
      <c r="O1646" s="27" t="s">
        <v>4013</v>
      </c>
    </row>
    <row r="1647" spans="10:15" x14ac:dyDescent="0.2">
      <c r="J1647" s="31" t="s">
        <v>4080</v>
      </c>
      <c r="K1647" s="31" t="s">
        <v>5756</v>
      </c>
      <c r="N1647" s="27" t="s">
        <v>6971</v>
      </c>
      <c r="O1647" s="27" t="s">
        <v>4013</v>
      </c>
    </row>
    <row r="1648" spans="10:15" x14ac:dyDescent="0.2">
      <c r="J1648" s="31" t="s">
        <v>4080</v>
      </c>
      <c r="K1648" s="31" t="s">
        <v>5757</v>
      </c>
      <c r="N1648" s="27" t="s">
        <v>6972</v>
      </c>
      <c r="O1648" s="27" t="s">
        <v>4013</v>
      </c>
    </row>
    <row r="1649" spans="10:15" x14ac:dyDescent="0.2">
      <c r="J1649" s="31" t="s">
        <v>4080</v>
      </c>
      <c r="K1649" s="31" t="s">
        <v>5758</v>
      </c>
      <c r="N1649" s="4" t="s">
        <v>6973</v>
      </c>
      <c r="O1649" s="26" t="s">
        <v>6803</v>
      </c>
    </row>
    <row r="1650" spans="10:15" x14ac:dyDescent="0.2">
      <c r="J1650" s="31" t="s">
        <v>4080</v>
      </c>
      <c r="K1650" s="31" t="s">
        <v>5759</v>
      </c>
      <c r="N1650" s="4" t="s">
        <v>6973</v>
      </c>
      <c r="O1650" s="26" t="s">
        <v>6804</v>
      </c>
    </row>
    <row r="1651" spans="10:15" x14ac:dyDescent="0.2">
      <c r="J1651" s="31" t="s">
        <v>4080</v>
      </c>
      <c r="K1651" s="31" t="s">
        <v>5760</v>
      </c>
      <c r="N1651" s="4" t="s">
        <v>6973</v>
      </c>
      <c r="O1651" s="26" t="s">
        <v>6805</v>
      </c>
    </row>
    <row r="1652" spans="10:15" x14ac:dyDescent="0.2">
      <c r="J1652" s="31" t="s">
        <v>4080</v>
      </c>
      <c r="K1652" s="31" t="s">
        <v>5761</v>
      </c>
      <c r="N1652" s="4" t="s">
        <v>6973</v>
      </c>
      <c r="O1652" s="26" t="s">
        <v>6806</v>
      </c>
    </row>
    <row r="1653" spans="10:15" x14ac:dyDescent="0.2">
      <c r="J1653" s="31" t="s">
        <v>4080</v>
      </c>
      <c r="K1653" s="31" t="s">
        <v>5762</v>
      </c>
      <c r="N1653" s="4" t="s">
        <v>6973</v>
      </c>
      <c r="O1653" s="26" t="s">
        <v>6807</v>
      </c>
    </row>
    <row r="1654" spans="10:15" x14ac:dyDescent="0.2">
      <c r="J1654" s="31" t="s">
        <v>4080</v>
      </c>
      <c r="K1654" s="31" t="s">
        <v>5763</v>
      </c>
      <c r="N1654" s="4" t="s">
        <v>6973</v>
      </c>
      <c r="O1654" s="26" t="s">
        <v>6808</v>
      </c>
    </row>
    <row r="1655" spans="10:15" x14ac:dyDescent="0.2">
      <c r="J1655" s="31" t="s">
        <v>4080</v>
      </c>
      <c r="K1655" s="26" t="s">
        <v>5764</v>
      </c>
      <c r="N1655" s="4" t="s">
        <v>6973</v>
      </c>
      <c r="O1655" s="26" t="s">
        <v>6809</v>
      </c>
    </row>
    <row r="1656" spans="10:15" x14ac:dyDescent="0.2">
      <c r="J1656" s="31" t="s">
        <v>4080</v>
      </c>
      <c r="K1656" s="31" t="s">
        <v>5765</v>
      </c>
      <c r="N1656" s="4" t="s">
        <v>6973</v>
      </c>
      <c r="O1656" s="26" t="s">
        <v>6810</v>
      </c>
    </row>
    <row r="1657" spans="10:15" x14ac:dyDescent="0.2">
      <c r="J1657" s="31" t="s">
        <v>4080</v>
      </c>
      <c r="K1657" s="31" t="s">
        <v>5766</v>
      </c>
      <c r="N1657" s="4" t="s">
        <v>6973</v>
      </c>
      <c r="O1657" s="26" t="s">
        <v>6811</v>
      </c>
    </row>
    <row r="1658" spans="10:15" x14ac:dyDescent="0.2">
      <c r="J1658" s="31" t="s">
        <v>4080</v>
      </c>
      <c r="K1658" s="31" t="s">
        <v>5767</v>
      </c>
      <c r="N1658" s="4" t="s">
        <v>6973</v>
      </c>
      <c r="O1658" s="26" t="s">
        <v>6812</v>
      </c>
    </row>
    <row r="1659" spans="10:15" x14ac:dyDescent="0.2">
      <c r="J1659" s="31" t="s">
        <v>4080</v>
      </c>
      <c r="K1659" s="31" t="s">
        <v>5768</v>
      </c>
      <c r="N1659" s="4" t="s">
        <v>6973</v>
      </c>
      <c r="O1659" s="26" t="s">
        <v>6813</v>
      </c>
    </row>
    <row r="1660" spans="10:15" x14ac:dyDescent="0.2">
      <c r="J1660" s="31" t="s">
        <v>4080</v>
      </c>
      <c r="K1660" s="31" t="s">
        <v>5769</v>
      </c>
      <c r="N1660" s="4" t="s">
        <v>6973</v>
      </c>
      <c r="O1660" s="26" t="s">
        <v>6814</v>
      </c>
    </row>
    <row r="1661" spans="10:15" x14ac:dyDescent="0.2">
      <c r="J1661" s="31" t="s">
        <v>4080</v>
      </c>
      <c r="K1661" s="31" t="s">
        <v>5770</v>
      </c>
      <c r="N1661" s="4" t="s">
        <v>6973</v>
      </c>
      <c r="O1661" s="26" t="s">
        <v>6815</v>
      </c>
    </row>
    <row r="1662" spans="10:15" x14ac:dyDescent="0.2">
      <c r="J1662" s="31" t="s">
        <v>4080</v>
      </c>
      <c r="K1662" s="31" t="s">
        <v>5771</v>
      </c>
      <c r="N1662" s="4" t="s">
        <v>6973</v>
      </c>
      <c r="O1662" s="26" t="s">
        <v>6816</v>
      </c>
    </row>
    <row r="1663" spans="10:15" x14ac:dyDescent="0.2">
      <c r="J1663" s="31" t="s">
        <v>4080</v>
      </c>
      <c r="K1663" s="31" t="s">
        <v>5772</v>
      </c>
      <c r="N1663" s="4" t="s">
        <v>6973</v>
      </c>
      <c r="O1663" s="26" t="s">
        <v>6817</v>
      </c>
    </row>
    <row r="1664" spans="10:15" x14ac:dyDescent="0.2">
      <c r="J1664" s="31" t="s">
        <v>4080</v>
      </c>
      <c r="K1664" s="31" t="s">
        <v>5773</v>
      </c>
      <c r="N1664" s="4" t="s">
        <v>6973</v>
      </c>
      <c r="O1664" s="26" t="s">
        <v>6818</v>
      </c>
    </row>
    <row r="1665" spans="10:15" x14ac:dyDescent="0.2">
      <c r="J1665" s="31" t="s">
        <v>4080</v>
      </c>
      <c r="K1665" s="31" t="s">
        <v>5774</v>
      </c>
      <c r="N1665" s="4" t="s">
        <v>6973</v>
      </c>
      <c r="O1665" s="195" t="s">
        <v>6819</v>
      </c>
    </row>
    <row r="1666" spans="10:15" x14ac:dyDescent="0.2">
      <c r="J1666" s="31" t="s">
        <v>4080</v>
      </c>
      <c r="K1666" s="31" t="s">
        <v>5775</v>
      </c>
      <c r="N1666" s="4" t="s">
        <v>6973</v>
      </c>
      <c r="O1666" s="26" t="s">
        <v>6751</v>
      </c>
    </row>
    <row r="1667" spans="10:15" x14ac:dyDescent="0.2">
      <c r="J1667" s="31" t="s">
        <v>4080</v>
      </c>
      <c r="K1667" s="31" t="s">
        <v>5776</v>
      </c>
      <c r="N1667" s="4" t="s">
        <v>6973</v>
      </c>
      <c r="O1667" s="26" t="s">
        <v>3935</v>
      </c>
    </row>
    <row r="1668" spans="10:15" x14ac:dyDescent="0.2">
      <c r="J1668" s="31" t="s">
        <v>4080</v>
      </c>
      <c r="K1668" s="31" t="s">
        <v>5777</v>
      </c>
      <c r="N1668" s="4" t="s">
        <v>6973</v>
      </c>
      <c r="O1668" s="195" t="s">
        <v>6820</v>
      </c>
    </row>
    <row r="1669" spans="10:15" x14ac:dyDescent="0.2">
      <c r="J1669" s="31" t="s">
        <v>4080</v>
      </c>
      <c r="K1669" s="31" t="s">
        <v>5778</v>
      </c>
      <c r="N1669" s="4" t="s">
        <v>4013</v>
      </c>
      <c r="O1669" s="4" t="s">
        <v>4013</v>
      </c>
    </row>
    <row r="1670" spans="10:15" x14ac:dyDescent="0.2">
      <c r="J1670" s="31" t="s">
        <v>4080</v>
      </c>
      <c r="K1670" s="31" t="s">
        <v>5779</v>
      </c>
      <c r="N1670" s="4" t="s">
        <v>6975</v>
      </c>
      <c r="O1670" s="4" t="s">
        <v>4013</v>
      </c>
    </row>
    <row r="1671" spans="10:15" x14ac:dyDescent="0.2">
      <c r="J1671" s="31" t="s">
        <v>4080</v>
      </c>
      <c r="K1671" s="31" t="s">
        <v>5780</v>
      </c>
      <c r="N1671" s="4" t="s">
        <v>6965</v>
      </c>
      <c r="O1671" s="152" t="s">
        <v>6760</v>
      </c>
    </row>
    <row r="1672" spans="10:15" x14ac:dyDescent="0.2">
      <c r="J1672" s="31" t="s">
        <v>4080</v>
      </c>
      <c r="K1672" s="31" t="s">
        <v>5781</v>
      </c>
      <c r="N1672" s="4" t="s">
        <v>6965</v>
      </c>
      <c r="O1672" s="4" t="s">
        <v>6761</v>
      </c>
    </row>
    <row r="1673" spans="10:15" x14ac:dyDescent="0.2">
      <c r="J1673" s="31" t="s">
        <v>4080</v>
      </c>
      <c r="K1673" s="31" t="s">
        <v>5782</v>
      </c>
      <c r="N1673" s="4" t="s">
        <v>6965</v>
      </c>
      <c r="O1673" s="4" t="s">
        <v>6762</v>
      </c>
    </row>
    <row r="1674" spans="10:15" x14ac:dyDescent="0.2">
      <c r="J1674" s="31" t="s">
        <v>4080</v>
      </c>
      <c r="K1674" s="31" t="s">
        <v>5783</v>
      </c>
      <c r="N1674" s="4" t="s">
        <v>6965</v>
      </c>
      <c r="O1674" s="4" t="s">
        <v>6763</v>
      </c>
    </row>
    <row r="1675" spans="10:15" x14ac:dyDescent="0.2">
      <c r="J1675" s="31" t="s">
        <v>4080</v>
      </c>
      <c r="K1675" s="31" t="s">
        <v>5784</v>
      </c>
      <c r="N1675" s="4" t="s">
        <v>6965</v>
      </c>
      <c r="O1675" s="27" t="s">
        <v>4013</v>
      </c>
    </row>
    <row r="1676" spans="10:15" x14ac:dyDescent="0.2">
      <c r="J1676" s="31" t="s">
        <v>4080</v>
      </c>
      <c r="K1676" s="31" t="s">
        <v>5785</v>
      </c>
      <c r="N1676" s="4" t="s">
        <v>6974</v>
      </c>
      <c r="O1676" s="26" t="s">
        <v>6826</v>
      </c>
    </row>
    <row r="1677" spans="10:15" x14ac:dyDescent="0.2">
      <c r="J1677" s="31" t="s">
        <v>4080</v>
      </c>
      <c r="K1677" s="31" t="s">
        <v>5786</v>
      </c>
      <c r="N1677" s="4" t="s">
        <v>6976</v>
      </c>
      <c r="O1677" s="26" t="s">
        <v>6857</v>
      </c>
    </row>
    <row r="1678" spans="10:15" x14ac:dyDescent="0.2">
      <c r="J1678" s="31" t="s">
        <v>4080</v>
      </c>
      <c r="K1678" s="31" t="s">
        <v>5787</v>
      </c>
      <c r="N1678" s="4" t="s">
        <v>6977</v>
      </c>
      <c r="O1678" s="4" t="s">
        <v>4013</v>
      </c>
    </row>
    <row r="1679" spans="10:15" x14ac:dyDescent="0.2">
      <c r="J1679" s="31" t="s">
        <v>4080</v>
      </c>
      <c r="K1679" s="31" t="s">
        <v>5788</v>
      </c>
      <c r="N1679" s="4" t="s">
        <v>6989</v>
      </c>
      <c r="O1679" s="26" t="s">
        <v>150</v>
      </c>
    </row>
    <row r="1680" spans="10:15" x14ac:dyDescent="0.2">
      <c r="J1680" s="31" t="s">
        <v>4080</v>
      </c>
      <c r="K1680" s="31" t="s">
        <v>5789</v>
      </c>
      <c r="N1680" s="4" t="s">
        <v>6989</v>
      </c>
      <c r="O1680" s="26" t="s">
        <v>6888</v>
      </c>
    </row>
    <row r="1681" spans="10:15" x14ac:dyDescent="0.2">
      <c r="J1681" s="31" t="s">
        <v>4080</v>
      </c>
      <c r="K1681" s="31" t="s">
        <v>5790</v>
      </c>
      <c r="N1681" s="4" t="s">
        <v>6989</v>
      </c>
      <c r="O1681" s="26" t="s">
        <v>6889</v>
      </c>
    </row>
    <row r="1682" spans="10:15" x14ac:dyDescent="0.2">
      <c r="J1682" s="31" t="s">
        <v>4080</v>
      </c>
      <c r="K1682" s="31" t="s">
        <v>5791</v>
      </c>
      <c r="N1682" s="4" t="s">
        <v>6989</v>
      </c>
      <c r="O1682" s="26" t="s">
        <v>6890</v>
      </c>
    </row>
    <row r="1683" spans="10:15" x14ac:dyDescent="0.2">
      <c r="J1683" s="31" t="s">
        <v>4080</v>
      </c>
      <c r="K1683" s="31" t="s">
        <v>5792</v>
      </c>
      <c r="N1683" s="4" t="s">
        <v>6989</v>
      </c>
      <c r="O1683" s="26" t="s">
        <v>665</v>
      </c>
    </row>
    <row r="1684" spans="10:15" x14ac:dyDescent="0.2">
      <c r="J1684" s="31" t="s">
        <v>4080</v>
      </c>
      <c r="K1684" s="31" t="s">
        <v>5793</v>
      </c>
      <c r="N1684" s="4" t="s">
        <v>6989</v>
      </c>
      <c r="O1684" s="196" t="s">
        <v>703</v>
      </c>
    </row>
    <row r="1685" spans="10:15" x14ac:dyDescent="0.2">
      <c r="J1685" s="31" t="s">
        <v>4080</v>
      </c>
      <c r="K1685" s="31" t="s">
        <v>5794</v>
      </c>
      <c r="N1685" s="4" t="s">
        <v>6989</v>
      </c>
      <c r="O1685" s="26" t="s">
        <v>771</v>
      </c>
    </row>
    <row r="1686" spans="10:15" x14ac:dyDescent="0.2">
      <c r="J1686" s="31" t="s">
        <v>4080</v>
      </c>
      <c r="K1686" s="31" t="s">
        <v>5795</v>
      </c>
      <c r="N1686" s="4" t="s">
        <v>6989</v>
      </c>
      <c r="O1686" s="26" t="s">
        <v>6891</v>
      </c>
    </row>
    <row r="1687" spans="10:15" x14ac:dyDescent="0.2">
      <c r="J1687" s="31" t="s">
        <v>4080</v>
      </c>
      <c r="K1687" s="31" t="s">
        <v>5796</v>
      </c>
      <c r="N1687" s="4" t="s">
        <v>6989</v>
      </c>
      <c r="O1687" s="26" t="s">
        <v>6892</v>
      </c>
    </row>
    <row r="1688" spans="10:15" x14ac:dyDescent="0.2">
      <c r="J1688" s="31" t="s">
        <v>4080</v>
      </c>
      <c r="K1688" s="31" t="s">
        <v>5797</v>
      </c>
      <c r="N1688" s="4" t="s">
        <v>6989</v>
      </c>
      <c r="O1688" s="26" t="s">
        <v>6888</v>
      </c>
    </row>
    <row r="1689" spans="10:15" x14ac:dyDescent="0.2">
      <c r="J1689" s="31" t="s">
        <v>4080</v>
      </c>
      <c r="K1689" s="31" t="s">
        <v>5798</v>
      </c>
      <c r="N1689" s="4" t="s">
        <v>6989</v>
      </c>
      <c r="O1689" s="26" t="s">
        <v>6893</v>
      </c>
    </row>
    <row r="1690" spans="10:15" x14ac:dyDescent="0.2">
      <c r="J1690" s="31" t="s">
        <v>4080</v>
      </c>
      <c r="K1690" s="31" t="s">
        <v>5799</v>
      </c>
      <c r="N1690" s="4" t="s">
        <v>6989</v>
      </c>
      <c r="O1690" s="26" t="s">
        <v>6894</v>
      </c>
    </row>
    <row r="1691" spans="10:15" x14ac:dyDescent="0.2">
      <c r="J1691" s="31" t="s">
        <v>4080</v>
      </c>
      <c r="K1691" s="31" t="s">
        <v>5800</v>
      </c>
      <c r="N1691" s="4" t="s">
        <v>6989</v>
      </c>
      <c r="O1691" s="31" t="s">
        <v>6895</v>
      </c>
    </row>
    <row r="1692" spans="10:15" x14ac:dyDescent="0.2">
      <c r="J1692" s="31" t="s">
        <v>4080</v>
      </c>
      <c r="K1692" s="31" t="s">
        <v>5801</v>
      </c>
      <c r="N1692" s="4" t="s">
        <v>6989</v>
      </c>
      <c r="O1692" s="26" t="s">
        <v>6896</v>
      </c>
    </row>
    <row r="1693" spans="10:15" x14ac:dyDescent="0.2">
      <c r="J1693" s="31" t="s">
        <v>4080</v>
      </c>
      <c r="K1693" s="31" t="s">
        <v>5802</v>
      </c>
      <c r="N1693" s="4" t="s">
        <v>6989</v>
      </c>
      <c r="O1693" s="26" t="s">
        <v>6897</v>
      </c>
    </row>
    <row r="1694" spans="10:15" x14ac:dyDescent="0.2">
      <c r="J1694" s="31" t="s">
        <v>4080</v>
      </c>
      <c r="K1694" s="31" t="s">
        <v>5803</v>
      </c>
      <c r="N1694" s="4" t="s">
        <v>6989</v>
      </c>
      <c r="O1694" s="26" t="s">
        <v>6898</v>
      </c>
    </row>
    <row r="1695" spans="10:15" x14ac:dyDescent="0.2">
      <c r="J1695" s="31" t="s">
        <v>4080</v>
      </c>
      <c r="K1695" s="31" t="s">
        <v>5804</v>
      </c>
      <c r="N1695" s="4" t="s">
        <v>6989</v>
      </c>
      <c r="O1695" s="26" t="s">
        <v>6899</v>
      </c>
    </row>
    <row r="1696" spans="10:15" x14ac:dyDescent="0.2">
      <c r="J1696" s="31" t="s">
        <v>4080</v>
      </c>
      <c r="K1696" s="31" t="s">
        <v>5805</v>
      </c>
      <c r="N1696" s="4" t="s">
        <v>6989</v>
      </c>
      <c r="O1696" s="32" t="s">
        <v>6900</v>
      </c>
    </row>
    <row r="1697" spans="10:15" x14ac:dyDescent="0.2">
      <c r="J1697" s="31" t="s">
        <v>4080</v>
      </c>
      <c r="K1697" s="31" t="s">
        <v>5806</v>
      </c>
      <c r="N1697" s="4" t="s">
        <v>6989</v>
      </c>
      <c r="O1697" s="26" t="s">
        <v>6901</v>
      </c>
    </row>
    <row r="1698" spans="10:15" x14ac:dyDescent="0.2">
      <c r="J1698" s="31" t="s">
        <v>4080</v>
      </c>
      <c r="K1698" s="31" t="s">
        <v>5807</v>
      </c>
      <c r="N1698" s="4" t="s">
        <v>6989</v>
      </c>
      <c r="O1698" s="26" t="s">
        <v>6902</v>
      </c>
    </row>
    <row r="1699" spans="10:15" x14ac:dyDescent="0.2">
      <c r="J1699" s="31" t="s">
        <v>4080</v>
      </c>
      <c r="K1699" s="31" t="s">
        <v>5808</v>
      </c>
      <c r="N1699" s="4" t="s">
        <v>6989</v>
      </c>
      <c r="O1699" s="26" t="s">
        <v>6903</v>
      </c>
    </row>
    <row r="1700" spans="10:15" x14ac:dyDescent="0.2">
      <c r="J1700" s="31" t="s">
        <v>4080</v>
      </c>
      <c r="K1700" s="31" t="s">
        <v>5809</v>
      </c>
      <c r="N1700" s="4" t="s">
        <v>6989</v>
      </c>
      <c r="O1700" s="26" t="s">
        <v>6904</v>
      </c>
    </row>
    <row r="1701" spans="10:15" x14ac:dyDescent="0.2">
      <c r="J1701" s="31" t="s">
        <v>4080</v>
      </c>
      <c r="K1701" s="31" t="s">
        <v>5810</v>
      </c>
      <c r="N1701" s="4" t="s">
        <v>6989</v>
      </c>
      <c r="O1701" s="26" t="s">
        <v>6905</v>
      </c>
    </row>
    <row r="1702" spans="10:15" x14ac:dyDescent="0.2">
      <c r="J1702" s="31" t="s">
        <v>4080</v>
      </c>
      <c r="K1702" s="31" t="s">
        <v>5811</v>
      </c>
      <c r="N1702" s="4" t="s">
        <v>6990</v>
      </c>
      <c r="O1702" s="4" t="s">
        <v>4013</v>
      </c>
    </row>
    <row r="1703" spans="10:15" x14ac:dyDescent="0.2">
      <c r="J1703" s="31" t="s">
        <v>4080</v>
      </c>
      <c r="K1703" s="31" t="s">
        <v>695</v>
      </c>
      <c r="N1703" s="26" t="s">
        <v>6991</v>
      </c>
      <c r="O1703" s="4" t="s">
        <v>4013</v>
      </c>
    </row>
    <row r="1704" spans="10:15" x14ac:dyDescent="0.2">
      <c r="J1704" s="31" t="s">
        <v>4080</v>
      </c>
      <c r="K1704" s="31" t="s">
        <v>5812</v>
      </c>
      <c r="N1704" s="4" t="s">
        <v>6993</v>
      </c>
      <c r="O1704" s="4" t="s">
        <v>4013</v>
      </c>
    </row>
    <row r="1705" spans="10:15" x14ac:dyDescent="0.2">
      <c r="J1705" s="31" t="s">
        <v>4080</v>
      </c>
      <c r="K1705" s="31" t="s">
        <v>5813</v>
      </c>
      <c r="N1705" s="4" t="s">
        <v>6994</v>
      </c>
      <c r="O1705" s="4" t="s">
        <v>4013</v>
      </c>
    </row>
    <row r="1706" spans="10:15" x14ac:dyDescent="0.2">
      <c r="J1706" s="31" t="s">
        <v>4080</v>
      </c>
      <c r="K1706" s="31" t="s">
        <v>5814</v>
      </c>
      <c r="N1706" s="4" t="s">
        <v>6996</v>
      </c>
      <c r="O1706" s="152" t="s">
        <v>6906</v>
      </c>
    </row>
    <row r="1707" spans="10:15" x14ac:dyDescent="0.2">
      <c r="J1707" s="31" t="s">
        <v>4080</v>
      </c>
      <c r="K1707" s="31" t="s">
        <v>5815</v>
      </c>
      <c r="N1707" s="4" t="s">
        <v>6998</v>
      </c>
      <c r="O1707" s="26" t="s">
        <v>6919</v>
      </c>
    </row>
    <row r="1708" spans="10:15" x14ac:dyDescent="0.2">
      <c r="J1708" s="31" t="s">
        <v>4080</v>
      </c>
      <c r="K1708" s="31" t="s">
        <v>5816</v>
      </c>
      <c r="N1708" s="4" t="s">
        <v>6999</v>
      </c>
      <c r="O1708" s="4" t="s">
        <v>4013</v>
      </c>
    </row>
    <row r="1709" spans="10:15" x14ac:dyDescent="0.2">
      <c r="J1709" s="31" t="s">
        <v>4080</v>
      </c>
      <c r="K1709" s="31" t="s">
        <v>5817</v>
      </c>
      <c r="N1709" s="4" t="s">
        <v>7000</v>
      </c>
      <c r="O1709" s="4" t="s">
        <v>4013</v>
      </c>
    </row>
    <row r="1710" spans="10:15" x14ac:dyDescent="0.2">
      <c r="J1710" s="31" t="s">
        <v>4080</v>
      </c>
      <c r="K1710" s="31" t="s">
        <v>5818</v>
      </c>
      <c r="N1710" s="26" t="s">
        <v>7001</v>
      </c>
      <c r="O1710" s="4" t="s">
        <v>6756</v>
      </c>
    </row>
    <row r="1711" spans="10:15" x14ac:dyDescent="0.2">
      <c r="J1711" s="31" t="s">
        <v>4080</v>
      </c>
      <c r="K1711" s="31" t="s">
        <v>5819</v>
      </c>
      <c r="N1711" s="4" t="s">
        <v>7002</v>
      </c>
      <c r="O1711" s="4" t="s">
        <v>4013</v>
      </c>
    </row>
    <row r="1712" spans="10:15" x14ac:dyDescent="0.2">
      <c r="J1712" s="31" t="s">
        <v>4080</v>
      </c>
      <c r="K1712" s="31" t="s">
        <v>5820</v>
      </c>
      <c r="N1712" s="4" t="s">
        <v>7003</v>
      </c>
      <c r="O1712" s="4" t="s">
        <v>4013</v>
      </c>
    </row>
    <row r="1713" spans="10:15" x14ac:dyDescent="0.2">
      <c r="J1713" s="31" t="s">
        <v>4080</v>
      </c>
      <c r="K1713" s="31" t="s">
        <v>5821</v>
      </c>
      <c r="N1713" s="4" t="s">
        <v>7004</v>
      </c>
      <c r="O1713" s="26" t="s">
        <v>6933</v>
      </c>
    </row>
    <row r="1714" spans="10:15" x14ac:dyDescent="0.2">
      <c r="J1714" s="31" t="s">
        <v>4080</v>
      </c>
      <c r="K1714" s="31" t="s">
        <v>5822</v>
      </c>
      <c r="N1714" s="4" t="s">
        <v>7004</v>
      </c>
      <c r="O1714" s="26" t="s">
        <v>6934</v>
      </c>
    </row>
    <row r="1715" spans="10:15" x14ac:dyDescent="0.2">
      <c r="J1715" s="31" t="s">
        <v>4080</v>
      </c>
      <c r="K1715" s="31" t="s">
        <v>5823</v>
      </c>
      <c r="N1715" s="4" t="s">
        <v>7004</v>
      </c>
      <c r="O1715" s="26" t="s">
        <v>6935</v>
      </c>
    </row>
    <row r="1716" spans="10:15" x14ac:dyDescent="0.2">
      <c r="J1716" s="31" t="s">
        <v>4080</v>
      </c>
      <c r="K1716" s="31" t="s">
        <v>5824</v>
      </c>
      <c r="N1716" s="4" t="s">
        <v>7004</v>
      </c>
      <c r="O1716" s="26" t="s">
        <v>6936</v>
      </c>
    </row>
    <row r="1717" spans="10:15" x14ac:dyDescent="0.2">
      <c r="J1717" s="31" t="s">
        <v>4080</v>
      </c>
      <c r="K1717" s="31" t="s">
        <v>5825</v>
      </c>
      <c r="N1717" s="4" t="s">
        <v>7005</v>
      </c>
      <c r="O1717" s="4" t="s">
        <v>4013</v>
      </c>
    </row>
    <row r="1718" spans="10:15" x14ac:dyDescent="0.2">
      <c r="J1718" s="31" t="s">
        <v>4080</v>
      </c>
      <c r="K1718" s="31" t="s">
        <v>779</v>
      </c>
      <c r="N1718" s="26" t="s">
        <v>7006</v>
      </c>
      <c r="O1718" s="4" t="s">
        <v>4013</v>
      </c>
    </row>
    <row r="1719" spans="10:15" x14ac:dyDescent="0.2">
      <c r="J1719" s="31" t="s">
        <v>4080</v>
      </c>
      <c r="K1719" s="31" t="s">
        <v>5826</v>
      </c>
      <c r="N1719" s="26" t="s">
        <v>7006</v>
      </c>
      <c r="O1719" s="4" t="s">
        <v>6938</v>
      </c>
    </row>
    <row r="1720" spans="10:15" x14ac:dyDescent="0.2">
      <c r="J1720" s="31" t="s">
        <v>4080</v>
      </c>
      <c r="K1720" s="31" t="s">
        <v>5827</v>
      </c>
      <c r="N1720" s="4" t="s">
        <v>7007</v>
      </c>
      <c r="O1720" s="4" t="s">
        <v>4013</v>
      </c>
    </row>
    <row r="1721" spans="10:15" x14ac:dyDescent="0.2">
      <c r="J1721" s="41" t="s">
        <v>4081</v>
      </c>
      <c r="K1721" s="31" t="s">
        <v>5828</v>
      </c>
      <c r="N1721" s="26" t="s">
        <v>7008</v>
      </c>
      <c r="O1721" s="4" t="s">
        <v>4013</v>
      </c>
    </row>
    <row r="1722" spans="10:15" x14ac:dyDescent="0.2">
      <c r="J1722" s="41" t="s">
        <v>4081</v>
      </c>
      <c r="K1722" s="31" t="s">
        <v>5829</v>
      </c>
      <c r="N1722" s="4" t="s">
        <v>6978</v>
      </c>
      <c r="O1722" s="4" t="s">
        <v>4013</v>
      </c>
    </row>
    <row r="1723" spans="10:15" x14ac:dyDescent="0.2">
      <c r="J1723" s="41" t="s">
        <v>4081</v>
      </c>
      <c r="K1723" s="31" t="s">
        <v>5830</v>
      </c>
      <c r="N1723" s="4" t="s">
        <v>6981</v>
      </c>
      <c r="O1723" s="4" t="s">
        <v>4013</v>
      </c>
    </row>
    <row r="1724" spans="10:15" x14ac:dyDescent="0.2">
      <c r="J1724" s="41" t="s">
        <v>4081</v>
      </c>
      <c r="K1724" s="31" t="s">
        <v>5831</v>
      </c>
      <c r="N1724" s="4" t="s">
        <v>6979</v>
      </c>
      <c r="O1724" s="4" t="s">
        <v>4013</v>
      </c>
    </row>
    <row r="1725" spans="10:15" x14ac:dyDescent="0.2">
      <c r="J1725" s="41" t="s">
        <v>4081</v>
      </c>
      <c r="K1725" s="31" t="s">
        <v>5832</v>
      </c>
      <c r="N1725" s="4" t="s">
        <v>6982</v>
      </c>
      <c r="O1725" s="4" t="s">
        <v>4013</v>
      </c>
    </row>
    <row r="1726" spans="10:15" x14ac:dyDescent="0.2">
      <c r="J1726" s="41" t="s">
        <v>4081</v>
      </c>
      <c r="K1726" s="31" t="s">
        <v>5833</v>
      </c>
      <c r="N1726" s="4" t="s">
        <v>6984</v>
      </c>
      <c r="O1726" s="4" t="s">
        <v>4013</v>
      </c>
    </row>
    <row r="1727" spans="10:15" x14ac:dyDescent="0.2">
      <c r="J1727" s="41" t="s">
        <v>4081</v>
      </c>
      <c r="K1727" s="31" t="s">
        <v>5834</v>
      </c>
      <c r="N1727" s="4" t="s">
        <v>6985</v>
      </c>
      <c r="O1727" s="4" t="s">
        <v>4013</v>
      </c>
    </row>
    <row r="1728" spans="10:15" x14ac:dyDescent="0.2">
      <c r="J1728" s="41" t="s">
        <v>4081</v>
      </c>
      <c r="K1728" s="31" t="s">
        <v>5835</v>
      </c>
      <c r="N1728" s="4" t="s">
        <v>6986</v>
      </c>
      <c r="O1728" s="4" t="s">
        <v>4013</v>
      </c>
    </row>
    <row r="1729" spans="10:15" x14ac:dyDescent="0.2">
      <c r="J1729" s="41" t="s">
        <v>4081</v>
      </c>
      <c r="K1729" s="31" t="s">
        <v>5836</v>
      </c>
      <c r="N1729" s="26" t="s">
        <v>6987</v>
      </c>
      <c r="O1729" s="4" t="s">
        <v>4013</v>
      </c>
    </row>
    <row r="1730" spans="10:15" x14ac:dyDescent="0.2">
      <c r="J1730" s="41" t="s">
        <v>4081</v>
      </c>
      <c r="K1730" s="31" t="s">
        <v>5837</v>
      </c>
      <c r="N1730" s="26" t="s">
        <v>6988</v>
      </c>
      <c r="O1730" s="4" t="s">
        <v>4013</v>
      </c>
    </row>
    <row r="1731" spans="10:15" x14ac:dyDescent="0.2">
      <c r="J1731" s="41" t="s">
        <v>4081</v>
      </c>
      <c r="K1731" s="31" t="s">
        <v>5838</v>
      </c>
      <c r="N1731" s="4" t="s">
        <v>5764</v>
      </c>
      <c r="O1731" s="4" t="s">
        <v>6865</v>
      </c>
    </row>
    <row r="1732" spans="10:15" x14ac:dyDescent="0.2">
      <c r="J1732" s="41" t="s">
        <v>4081</v>
      </c>
      <c r="K1732" s="31" t="s">
        <v>5839</v>
      </c>
      <c r="N1732" s="4" t="s">
        <v>6416</v>
      </c>
      <c r="O1732" s="4" t="s">
        <v>4013</v>
      </c>
    </row>
    <row r="1733" spans="10:15" x14ac:dyDescent="0.2">
      <c r="J1733" s="41" t="s">
        <v>4081</v>
      </c>
      <c r="K1733" s="31" t="s">
        <v>5840</v>
      </c>
      <c r="N1733" s="4" t="s">
        <v>4455</v>
      </c>
      <c r="O1733" s="152" t="s">
        <v>6760</v>
      </c>
    </row>
    <row r="1734" spans="10:15" x14ac:dyDescent="0.2">
      <c r="J1734" s="41" t="s">
        <v>4081</v>
      </c>
      <c r="K1734" s="31" t="s">
        <v>5841</v>
      </c>
      <c r="N1734" s="4" t="s">
        <v>4441</v>
      </c>
      <c r="O1734" s="4" t="s">
        <v>6759</v>
      </c>
    </row>
    <row r="1735" spans="10:15" x14ac:dyDescent="0.2">
      <c r="J1735" s="41" t="s">
        <v>4081</v>
      </c>
      <c r="K1735" s="31" t="s">
        <v>5842</v>
      </c>
      <c r="N1735" s="4" t="s">
        <v>4449</v>
      </c>
      <c r="O1735" s="4" t="s">
        <v>6759</v>
      </c>
    </row>
    <row r="1736" spans="10:15" x14ac:dyDescent="0.2">
      <c r="J1736" s="41" t="s">
        <v>4081</v>
      </c>
      <c r="K1736" s="31" t="s">
        <v>5843</v>
      </c>
      <c r="N1736" s="4" t="s">
        <v>4776</v>
      </c>
      <c r="O1736" s="4" t="s">
        <v>6787</v>
      </c>
    </row>
    <row r="1737" spans="10:15" x14ac:dyDescent="0.2">
      <c r="J1737" s="41" t="s">
        <v>4081</v>
      </c>
      <c r="K1737" s="31" t="s">
        <v>5844</v>
      </c>
      <c r="N1737" s="4" t="s">
        <v>4777</v>
      </c>
      <c r="O1737" s="4" t="s">
        <v>6792</v>
      </c>
    </row>
    <row r="1738" spans="10:15" x14ac:dyDescent="0.2">
      <c r="J1738" s="41" t="s">
        <v>4081</v>
      </c>
      <c r="K1738" s="31" t="s">
        <v>5845</v>
      </c>
      <c r="N1738" s="150" t="s">
        <v>5765</v>
      </c>
      <c r="O1738" s="4" t="s">
        <v>6867</v>
      </c>
    </row>
    <row r="1739" spans="10:15" x14ac:dyDescent="0.2">
      <c r="J1739" s="41" t="s">
        <v>4081</v>
      </c>
      <c r="K1739" s="31" t="s">
        <v>5846</v>
      </c>
      <c r="N1739" s="150" t="s">
        <v>5766</v>
      </c>
      <c r="O1739" s="4" t="s">
        <v>6869</v>
      </c>
    </row>
    <row r="1740" spans="10:15" x14ac:dyDescent="0.2">
      <c r="J1740" s="41" t="s">
        <v>4081</v>
      </c>
      <c r="K1740" s="31" t="s">
        <v>5847</v>
      </c>
      <c r="N1740" s="150" t="s">
        <v>5567</v>
      </c>
      <c r="O1740" s="4" t="s">
        <v>6858</v>
      </c>
    </row>
    <row r="1741" spans="10:15" x14ac:dyDescent="0.2">
      <c r="J1741" s="41" t="s">
        <v>4081</v>
      </c>
      <c r="K1741" s="31" t="s">
        <v>5848</v>
      </c>
      <c r="N1741" s="4" t="s">
        <v>6191</v>
      </c>
      <c r="O1741" s="4" t="s">
        <v>6906</v>
      </c>
    </row>
    <row r="1742" spans="10:15" x14ac:dyDescent="0.2">
      <c r="J1742" s="41" t="s">
        <v>4081</v>
      </c>
      <c r="K1742" s="31" t="s">
        <v>5849</v>
      </c>
      <c r="N1742" s="4" t="s">
        <v>6516</v>
      </c>
      <c r="O1742" s="4" t="s">
        <v>6938</v>
      </c>
    </row>
    <row r="1743" spans="10:15" x14ac:dyDescent="0.2">
      <c r="J1743" s="41" t="s">
        <v>4081</v>
      </c>
      <c r="K1743" s="31" t="s">
        <v>5850</v>
      </c>
      <c r="N1743" s="4" t="s">
        <v>6517</v>
      </c>
      <c r="O1743" s="4" t="s">
        <v>6938</v>
      </c>
    </row>
    <row r="1744" spans="10:15" x14ac:dyDescent="0.2">
      <c r="J1744" s="41" t="s">
        <v>4081</v>
      </c>
      <c r="K1744" s="31" t="s">
        <v>5851</v>
      </c>
      <c r="N1744" s="150" t="s">
        <v>6093</v>
      </c>
      <c r="O1744" s="4" t="s">
        <v>6885</v>
      </c>
    </row>
    <row r="1745" spans="10:15" x14ac:dyDescent="0.2">
      <c r="J1745" s="41" t="s">
        <v>4081</v>
      </c>
      <c r="K1745" s="31" t="s">
        <v>5852</v>
      </c>
      <c r="N1745" s="150" t="s">
        <v>5868</v>
      </c>
      <c r="O1745" s="4" t="s">
        <v>6879</v>
      </c>
    </row>
    <row r="1746" spans="10:15" x14ac:dyDescent="0.2">
      <c r="J1746" s="41" t="s">
        <v>4081</v>
      </c>
      <c r="K1746" s="31" t="s">
        <v>5853</v>
      </c>
      <c r="N1746" s="4" t="s">
        <v>6130</v>
      </c>
      <c r="O1746" s="4" t="s">
        <v>4013</v>
      </c>
    </row>
    <row r="1747" spans="10:15" x14ac:dyDescent="0.2">
      <c r="J1747" s="41" t="s">
        <v>4081</v>
      </c>
      <c r="K1747" s="31" t="s">
        <v>5854</v>
      </c>
      <c r="N1747" s="150" t="s">
        <v>5568</v>
      </c>
      <c r="O1747" s="4" t="s">
        <v>6840</v>
      </c>
    </row>
    <row r="1748" spans="10:15" x14ac:dyDescent="0.2">
      <c r="J1748" s="41" t="s">
        <v>4081</v>
      </c>
      <c r="K1748" s="31" t="s">
        <v>5855</v>
      </c>
      <c r="N1748" s="150" t="s">
        <v>5767</v>
      </c>
      <c r="O1748" s="4" t="s">
        <v>6869</v>
      </c>
    </row>
    <row r="1749" spans="10:15" x14ac:dyDescent="0.2">
      <c r="J1749" s="41" t="s">
        <v>4081</v>
      </c>
      <c r="K1749" s="31" t="s">
        <v>5856</v>
      </c>
      <c r="N1749" s="4" t="s">
        <v>6629</v>
      </c>
      <c r="O1749" s="4" t="s">
        <v>6938</v>
      </c>
    </row>
    <row r="1750" spans="10:15" x14ac:dyDescent="0.2">
      <c r="J1750" s="41" t="s">
        <v>4081</v>
      </c>
      <c r="K1750" s="31" t="s">
        <v>5490</v>
      </c>
      <c r="N1750" s="4" t="s">
        <v>6564</v>
      </c>
      <c r="O1750" s="4" t="s">
        <v>6938</v>
      </c>
    </row>
    <row r="1751" spans="10:15" x14ac:dyDescent="0.2">
      <c r="J1751" s="41" t="s">
        <v>4081</v>
      </c>
      <c r="K1751" s="31" t="s">
        <v>5857</v>
      </c>
      <c r="N1751" s="4" t="s">
        <v>6564</v>
      </c>
      <c r="O1751" s="4" t="s">
        <v>6938</v>
      </c>
    </row>
    <row r="1752" spans="10:15" x14ac:dyDescent="0.2">
      <c r="J1752" s="41" t="s">
        <v>4081</v>
      </c>
      <c r="K1752" s="31" t="s">
        <v>5858</v>
      </c>
      <c r="N1752" s="4" t="s">
        <v>6564</v>
      </c>
      <c r="O1752" s="4" t="s">
        <v>6938</v>
      </c>
    </row>
    <row r="1753" spans="10:15" x14ac:dyDescent="0.2">
      <c r="J1753" s="41" t="s">
        <v>4081</v>
      </c>
      <c r="K1753" s="31" t="s">
        <v>5859</v>
      </c>
      <c r="N1753" s="148" t="s">
        <v>5959</v>
      </c>
      <c r="O1753" s="4" t="s">
        <v>4013</v>
      </c>
    </row>
    <row r="1754" spans="10:15" x14ac:dyDescent="0.2">
      <c r="J1754" s="41" t="s">
        <v>4081</v>
      </c>
      <c r="K1754" s="31" t="s">
        <v>5860</v>
      </c>
      <c r="N1754" s="4" t="s">
        <v>4460</v>
      </c>
      <c r="O1754" s="4" t="s">
        <v>6764</v>
      </c>
    </row>
    <row r="1755" spans="10:15" x14ac:dyDescent="0.2">
      <c r="J1755" s="41" t="s">
        <v>4081</v>
      </c>
      <c r="K1755" s="31" t="s">
        <v>5861</v>
      </c>
      <c r="N1755" s="4" t="s">
        <v>6572</v>
      </c>
      <c r="O1755" s="4" t="s">
        <v>6938</v>
      </c>
    </row>
    <row r="1756" spans="10:15" x14ac:dyDescent="0.2">
      <c r="J1756" s="41" t="s">
        <v>4081</v>
      </c>
      <c r="K1756" s="31" t="s">
        <v>5862</v>
      </c>
      <c r="N1756" s="148" t="s">
        <v>6161</v>
      </c>
      <c r="O1756" s="4" t="s">
        <v>4013</v>
      </c>
    </row>
    <row r="1757" spans="10:15" x14ac:dyDescent="0.2">
      <c r="J1757" s="41" t="s">
        <v>4081</v>
      </c>
      <c r="K1757" s="31" t="s">
        <v>5863</v>
      </c>
      <c r="N1757" s="4" t="s">
        <v>5205</v>
      </c>
      <c r="O1757" s="4" t="s">
        <v>6823</v>
      </c>
    </row>
    <row r="1758" spans="10:15" x14ac:dyDescent="0.2">
      <c r="J1758" s="41" t="s">
        <v>4081</v>
      </c>
      <c r="K1758" s="31" t="s">
        <v>5864</v>
      </c>
      <c r="N1758" s="4" t="s">
        <v>4356</v>
      </c>
      <c r="O1758" s="27" t="s">
        <v>4013</v>
      </c>
    </row>
    <row r="1759" spans="10:15" x14ac:dyDescent="0.2">
      <c r="J1759" s="41" t="s">
        <v>4081</v>
      </c>
      <c r="K1759" s="31" t="s">
        <v>5865</v>
      </c>
      <c r="N1759" s="150" t="s">
        <v>5869</v>
      </c>
      <c r="O1759" s="4" t="s">
        <v>6879</v>
      </c>
    </row>
    <row r="1760" spans="10:15" x14ac:dyDescent="0.2">
      <c r="J1760" s="41" t="s">
        <v>4081</v>
      </c>
      <c r="K1760" s="31" t="s">
        <v>5866</v>
      </c>
      <c r="N1760" s="4" t="s">
        <v>4451</v>
      </c>
      <c r="O1760" s="4" t="s">
        <v>6759</v>
      </c>
    </row>
    <row r="1761" spans="10:15" x14ac:dyDescent="0.2">
      <c r="J1761" s="41" t="s">
        <v>4081</v>
      </c>
      <c r="K1761" s="31" t="s">
        <v>5867</v>
      </c>
      <c r="N1761" s="4" t="s">
        <v>4972</v>
      </c>
      <c r="O1761" s="4" t="s">
        <v>6766</v>
      </c>
    </row>
    <row r="1762" spans="10:15" x14ac:dyDescent="0.2">
      <c r="J1762" s="41" t="s">
        <v>4081</v>
      </c>
      <c r="K1762" s="31" t="s">
        <v>5868</v>
      </c>
      <c r="N1762" s="4" t="s">
        <v>4973</v>
      </c>
      <c r="O1762" s="4" t="s">
        <v>6766</v>
      </c>
    </row>
    <row r="1763" spans="10:15" x14ac:dyDescent="0.2">
      <c r="J1763" s="41" t="s">
        <v>4081</v>
      </c>
      <c r="K1763" s="31" t="s">
        <v>5869</v>
      </c>
      <c r="N1763" s="150" t="s">
        <v>5569</v>
      </c>
      <c r="O1763" s="4" t="s">
        <v>6830</v>
      </c>
    </row>
    <row r="1764" spans="10:15" x14ac:dyDescent="0.2">
      <c r="J1764" s="41" t="s">
        <v>4081</v>
      </c>
      <c r="K1764" s="31" t="s">
        <v>5870</v>
      </c>
      <c r="N1764" s="4" t="s">
        <v>6009</v>
      </c>
      <c r="O1764" s="4" t="s">
        <v>4013</v>
      </c>
    </row>
    <row r="1765" spans="10:15" x14ac:dyDescent="0.2">
      <c r="J1765" s="41" t="s">
        <v>4081</v>
      </c>
      <c r="K1765" s="31" t="s">
        <v>5871</v>
      </c>
      <c r="N1765" s="150" t="s">
        <v>5768</v>
      </c>
      <c r="O1765" s="4" t="s">
        <v>6866</v>
      </c>
    </row>
    <row r="1766" spans="10:15" x14ac:dyDescent="0.2">
      <c r="J1766" s="41" t="s">
        <v>4081</v>
      </c>
      <c r="K1766" s="31" t="s">
        <v>5872</v>
      </c>
      <c r="N1766" s="4" t="s">
        <v>6326</v>
      </c>
      <c r="O1766" s="4" t="s">
        <v>6920</v>
      </c>
    </row>
    <row r="1767" spans="10:15" x14ac:dyDescent="0.2">
      <c r="J1767" s="41" t="s">
        <v>4081</v>
      </c>
      <c r="K1767" s="31" t="s">
        <v>5873</v>
      </c>
      <c r="N1767" s="150" t="s">
        <v>5570</v>
      </c>
      <c r="O1767" s="4" t="s">
        <v>6838</v>
      </c>
    </row>
    <row r="1768" spans="10:15" x14ac:dyDescent="0.2">
      <c r="J1768" s="41" t="s">
        <v>4081</v>
      </c>
      <c r="K1768" s="31" t="s">
        <v>5874</v>
      </c>
      <c r="N1768" s="150" t="s">
        <v>5570</v>
      </c>
      <c r="O1768" s="4" t="s">
        <v>6831</v>
      </c>
    </row>
    <row r="1769" spans="10:15" x14ac:dyDescent="0.2">
      <c r="J1769" s="41" t="s">
        <v>4081</v>
      </c>
      <c r="K1769" s="31" t="s">
        <v>5875</v>
      </c>
      <c r="N1769" s="150" t="s">
        <v>5571</v>
      </c>
      <c r="O1769" s="4" t="s">
        <v>6831</v>
      </c>
    </row>
    <row r="1770" spans="10:15" x14ac:dyDescent="0.2">
      <c r="J1770" s="41" t="s">
        <v>4081</v>
      </c>
      <c r="K1770" s="31" t="s">
        <v>5876</v>
      </c>
      <c r="N1770" s="150" t="s">
        <v>5572</v>
      </c>
      <c r="O1770" s="4" t="s">
        <v>6831</v>
      </c>
    </row>
    <row r="1771" spans="10:15" x14ac:dyDescent="0.2">
      <c r="J1771" s="41" t="s">
        <v>4081</v>
      </c>
      <c r="K1771" s="31" t="s">
        <v>5877</v>
      </c>
      <c r="N1771" s="150" t="s">
        <v>5573</v>
      </c>
      <c r="O1771" s="4" t="s">
        <v>6831</v>
      </c>
    </row>
    <row r="1772" spans="10:15" x14ac:dyDescent="0.2">
      <c r="J1772" s="41" t="s">
        <v>4081</v>
      </c>
      <c r="K1772" s="31" t="s">
        <v>5878</v>
      </c>
      <c r="N1772" s="150" t="s">
        <v>5574</v>
      </c>
      <c r="O1772" s="4" t="s">
        <v>6859</v>
      </c>
    </row>
    <row r="1773" spans="10:15" x14ac:dyDescent="0.2">
      <c r="J1773" s="41" t="s">
        <v>4081</v>
      </c>
      <c r="K1773" s="31" t="s">
        <v>5879</v>
      </c>
      <c r="N1773" s="150" t="s">
        <v>5769</v>
      </c>
      <c r="O1773" s="4" t="s">
        <v>6866</v>
      </c>
    </row>
    <row r="1774" spans="10:15" x14ac:dyDescent="0.2">
      <c r="J1774" s="41" t="s">
        <v>4081</v>
      </c>
      <c r="K1774" s="31" t="s">
        <v>5880</v>
      </c>
      <c r="N1774" s="150" t="s">
        <v>5575</v>
      </c>
      <c r="O1774" s="4" t="s">
        <v>6844</v>
      </c>
    </row>
    <row r="1775" spans="10:15" x14ac:dyDescent="0.2">
      <c r="J1775" s="41" t="s">
        <v>4081</v>
      </c>
      <c r="K1775" s="31" t="s">
        <v>5881</v>
      </c>
      <c r="N1775" s="150" t="s">
        <v>5576</v>
      </c>
      <c r="O1775" s="4" t="s">
        <v>6844</v>
      </c>
    </row>
    <row r="1776" spans="10:15" x14ac:dyDescent="0.2">
      <c r="J1776" s="41" t="s">
        <v>4081</v>
      </c>
      <c r="K1776" s="31" t="s">
        <v>5882</v>
      </c>
      <c r="N1776" s="150" t="s">
        <v>5577</v>
      </c>
      <c r="O1776" s="4" t="s">
        <v>6854</v>
      </c>
    </row>
    <row r="1777" spans="10:15" x14ac:dyDescent="0.2">
      <c r="J1777" s="41" t="s">
        <v>4081</v>
      </c>
      <c r="K1777" s="31" t="s">
        <v>5883</v>
      </c>
      <c r="N1777" s="4" t="s">
        <v>6227</v>
      </c>
      <c r="O1777" s="4" t="s">
        <v>6906</v>
      </c>
    </row>
    <row r="1778" spans="10:15" x14ac:dyDescent="0.2">
      <c r="J1778" s="41" t="s">
        <v>4081</v>
      </c>
      <c r="K1778" s="31" t="s">
        <v>5884</v>
      </c>
      <c r="N1778" s="148" t="s">
        <v>5951</v>
      </c>
      <c r="O1778" s="4" t="s">
        <v>4013</v>
      </c>
    </row>
    <row r="1779" spans="10:15" x14ac:dyDescent="0.2">
      <c r="J1779" s="41" t="s">
        <v>4081</v>
      </c>
      <c r="K1779" s="31" t="s">
        <v>780</v>
      </c>
      <c r="N1779" s="4" t="s">
        <v>6438</v>
      </c>
      <c r="O1779" s="4" t="s">
        <v>4013</v>
      </c>
    </row>
    <row r="1780" spans="10:15" x14ac:dyDescent="0.2">
      <c r="J1780" s="41" t="s">
        <v>4081</v>
      </c>
      <c r="K1780" s="31" t="s">
        <v>5885</v>
      </c>
      <c r="N1780" s="4" t="s">
        <v>6575</v>
      </c>
      <c r="O1780" s="4" t="s">
        <v>6938</v>
      </c>
    </row>
    <row r="1781" spans="10:15" x14ac:dyDescent="0.2">
      <c r="J1781" s="41" t="s">
        <v>4081</v>
      </c>
      <c r="K1781" s="31" t="s">
        <v>5886</v>
      </c>
      <c r="N1781" s="4" t="s">
        <v>6459</v>
      </c>
      <c r="O1781" s="4" t="s">
        <v>4013</v>
      </c>
    </row>
    <row r="1782" spans="10:15" x14ac:dyDescent="0.2">
      <c r="J1782" s="41" t="s">
        <v>4081</v>
      </c>
      <c r="K1782" s="31" t="s">
        <v>5887</v>
      </c>
      <c r="N1782" s="4" t="s">
        <v>6459</v>
      </c>
      <c r="O1782" s="4" t="s">
        <v>6938</v>
      </c>
    </row>
    <row r="1783" spans="10:15" x14ac:dyDescent="0.2">
      <c r="J1783" s="41" t="s">
        <v>4081</v>
      </c>
      <c r="K1783" s="31" t="s">
        <v>5888</v>
      </c>
      <c r="N1783" s="4" t="s">
        <v>6459</v>
      </c>
      <c r="O1783" s="4" t="s">
        <v>6938</v>
      </c>
    </row>
    <row r="1784" spans="10:15" x14ac:dyDescent="0.2">
      <c r="J1784" s="41" t="s">
        <v>4081</v>
      </c>
      <c r="K1784" s="31" t="s">
        <v>5889</v>
      </c>
      <c r="N1784" s="4" t="s">
        <v>6211</v>
      </c>
      <c r="O1784" s="4" t="s">
        <v>6906</v>
      </c>
    </row>
    <row r="1785" spans="10:15" x14ac:dyDescent="0.2">
      <c r="J1785" s="41" t="s">
        <v>4082</v>
      </c>
      <c r="K1785" s="31" t="s">
        <v>5444</v>
      </c>
      <c r="N1785" s="4" t="s">
        <v>6518</v>
      </c>
      <c r="O1785" s="4" t="s">
        <v>6938</v>
      </c>
    </row>
    <row r="1786" spans="10:15" x14ac:dyDescent="0.2">
      <c r="J1786" s="41" t="s">
        <v>4082</v>
      </c>
      <c r="K1786" s="31" t="s">
        <v>5890</v>
      </c>
      <c r="N1786" s="4" t="s">
        <v>5140</v>
      </c>
      <c r="O1786" s="4" t="s">
        <v>6766</v>
      </c>
    </row>
    <row r="1787" spans="10:15" x14ac:dyDescent="0.2">
      <c r="J1787" s="41" t="s">
        <v>4082</v>
      </c>
      <c r="K1787" s="31" t="s">
        <v>5891</v>
      </c>
      <c r="N1787" s="4" t="s">
        <v>4376</v>
      </c>
      <c r="O1787" s="27" t="s">
        <v>4013</v>
      </c>
    </row>
    <row r="1788" spans="10:15" x14ac:dyDescent="0.2">
      <c r="J1788" s="41" t="s">
        <v>4082</v>
      </c>
      <c r="K1788" s="31" t="s">
        <v>5892</v>
      </c>
      <c r="N1788" s="150" t="s">
        <v>5770</v>
      </c>
      <c r="O1788" s="4" t="s">
        <v>6871</v>
      </c>
    </row>
    <row r="1789" spans="10:15" x14ac:dyDescent="0.2">
      <c r="J1789" s="41" t="s">
        <v>4082</v>
      </c>
      <c r="K1789" s="31" t="s">
        <v>5893</v>
      </c>
      <c r="N1789" s="150" t="s">
        <v>5578</v>
      </c>
      <c r="O1789" s="4" t="s">
        <v>6843</v>
      </c>
    </row>
    <row r="1790" spans="10:15" x14ac:dyDescent="0.2">
      <c r="J1790" s="41" t="s">
        <v>4082</v>
      </c>
      <c r="K1790" s="31" t="s">
        <v>5894</v>
      </c>
      <c r="N1790" s="150" t="s">
        <v>5579</v>
      </c>
      <c r="O1790" s="4" t="s">
        <v>6843</v>
      </c>
    </row>
    <row r="1791" spans="10:15" x14ac:dyDescent="0.2">
      <c r="J1791" s="41" t="s">
        <v>4082</v>
      </c>
      <c r="K1791" s="31" t="s">
        <v>5895</v>
      </c>
      <c r="N1791" s="4" t="s">
        <v>5255</v>
      </c>
      <c r="O1791" s="4" t="s">
        <v>6823</v>
      </c>
    </row>
    <row r="1792" spans="10:15" x14ac:dyDescent="0.2">
      <c r="J1792" s="41" t="s">
        <v>4082</v>
      </c>
      <c r="K1792" s="31" t="s">
        <v>5896</v>
      </c>
      <c r="N1792" s="4" t="s">
        <v>6327</v>
      </c>
      <c r="O1792" s="4" t="s">
        <v>6915</v>
      </c>
    </row>
    <row r="1793" spans="10:15" x14ac:dyDescent="0.2">
      <c r="J1793" s="41" t="s">
        <v>4082</v>
      </c>
      <c r="K1793" s="31" t="s">
        <v>5897</v>
      </c>
      <c r="N1793" s="4" t="s">
        <v>6519</v>
      </c>
      <c r="O1793" s="4" t="s">
        <v>6938</v>
      </c>
    </row>
    <row r="1794" spans="10:15" x14ac:dyDescent="0.2">
      <c r="J1794" s="41" t="s">
        <v>4082</v>
      </c>
      <c r="K1794" s="31" t="s">
        <v>5898</v>
      </c>
      <c r="N1794" s="4" t="s">
        <v>5017</v>
      </c>
      <c r="O1794" s="4" t="s">
        <v>6766</v>
      </c>
    </row>
    <row r="1795" spans="10:15" x14ac:dyDescent="0.2">
      <c r="J1795" s="41" t="s">
        <v>4082</v>
      </c>
      <c r="K1795" s="31" t="s">
        <v>5899</v>
      </c>
      <c r="N1795" s="150" t="s">
        <v>5771</v>
      </c>
      <c r="O1795" s="4" t="s">
        <v>6868</v>
      </c>
    </row>
    <row r="1796" spans="10:15" x14ac:dyDescent="0.2">
      <c r="J1796" s="41" t="s">
        <v>4082</v>
      </c>
      <c r="K1796" s="31" t="s">
        <v>5900</v>
      </c>
      <c r="N1796" s="4" t="s">
        <v>5207</v>
      </c>
      <c r="O1796" s="4" t="s">
        <v>6823</v>
      </c>
    </row>
    <row r="1797" spans="10:15" x14ac:dyDescent="0.2">
      <c r="J1797" s="41" t="s">
        <v>4082</v>
      </c>
      <c r="K1797" s="31" t="s">
        <v>5901</v>
      </c>
      <c r="N1797" s="150" t="s">
        <v>6094</v>
      </c>
      <c r="O1797" s="4" t="s">
        <v>6885</v>
      </c>
    </row>
    <row r="1798" spans="10:15" x14ac:dyDescent="0.2">
      <c r="J1798" s="41" t="s">
        <v>4082</v>
      </c>
      <c r="K1798" s="31" t="s">
        <v>5902</v>
      </c>
      <c r="N1798" s="4" t="s">
        <v>4545</v>
      </c>
      <c r="O1798" s="4" t="s">
        <v>6756</v>
      </c>
    </row>
    <row r="1799" spans="10:15" x14ac:dyDescent="0.2">
      <c r="J1799" s="41" t="s">
        <v>4082</v>
      </c>
      <c r="K1799" s="31" t="s">
        <v>5903</v>
      </c>
      <c r="N1799" s="4" t="s">
        <v>6131</v>
      </c>
      <c r="O1799" s="4" t="s">
        <v>4013</v>
      </c>
    </row>
    <row r="1800" spans="10:15" x14ac:dyDescent="0.2">
      <c r="J1800" s="41" t="s">
        <v>4082</v>
      </c>
      <c r="K1800" s="31" t="s">
        <v>5904</v>
      </c>
      <c r="N1800" s="148" t="s">
        <v>5303</v>
      </c>
      <c r="O1800" s="4" t="s">
        <v>6826</v>
      </c>
    </row>
    <row r="1801" spans="10:15" x14ac:dyDescent="0.2">
      <c r="J1801" s="41" t="s">
        <v>4082</v>
      </c>
      <c r="K1801" s="31" t="s">
        <v>5905</v>
      </c>
      <c r="N1801" s="4" t="s">
        <v>4540</v>
      </c>
      <c r="O1801" s="4" t="s">
        <v>6756</v>
      </c>
    </row>
    <row r="1802" spans="10:15" x14ac:dyDescent="0.2">
      <c r="J1802" s="41" t="s">
        <v>4082</v>
      </c>
      <c r="K1802" s="31" t="s">
        <v>5906</v>
      </c>
      <c r="N1802" s="148" t="s">
        <v>4482</v>
      </c>
      <c r="O1802" s="4" t="s">
        <v>4013</v>
      </c>
    </row>
    <row r="1803" spans="10:15" x14ac:dyDescent="0.2">
      <c r="J1803" s="41" t="s">
        <v>4082</v>
      </c>
      <c r="K1803" s="31" t="s">
        <v>5907</v>
      </c>
      <c r="N1803" s="4" t="s">
        <v>6212</v>
      </c>
      <c r="O1803" s="4" t="s">
        <v>6906</v>
      </c>
    </row>
    <row r="1804" spans="10:15" x14ac:dyDescent="0.2">
      <c r="J1804" s="41" t="s">
        <v>4082</v>
      </c>
      <c r="K1804" s="31" t="s">
        <v>5908</v>
      </c>
      <c r="N1804" s="4" t="s">
        <v>5208</v>
      </c>
      <c r="O1804" s="4" t="s">
        <v>6823</v>
      </c>
    </row>
    <row r="1805" spans="10:15" x14ac:dyDescent="0.2">
      <c r="J1805" s="41" t="s">
        <v>4082</v>
      </c>
      <c r="K1805" s="31" t="s">
        <v>5909</v>
      </c>
      <c r="N1805" s="4" t="s">
        <v>5185</v>
      </c>
      <c r="O1805" s="4" t="s">
        <v>6825</v>
      </c>
    </row>
    <row r="1806" spans="10:15" x14ac:dyDescent="0.2">
      <c r="J1806" s="41" t="s">
        <v>4082</v>
      </c>
      <c r="K1806" s="31" t="s">
        <v>5910</v>
      </c>
      <c r="N1806" s="4" t="s">
        <v>5969</v>
      </c>
      <c r="O1806" s="4" t="s">
        <v>4013</v>
      </c>
    </row>
    <row r="1807" spans="10:15" x14ac:dyDescent="0.2">
      <c r="J1807" s="41" t="s">
        <v>4082</v>
      </c>
      <c r="K1807" s="31" t="s">
        <v>5521</v>
      </c>
      <c r="N1807" s="4" t="s">
        <v>5969</v>
      </c>
      <c r="O1807" s="4" t="s">
        <v>4013</v>
      </c>
    </row>
    <row r="1808" spans="10:15" x14ac:dyDescent="0.2">
      <c r="J1808" s="41" t="s">
        <v>4082</v>
      </c>
      <c r="K1808" s="31" t="s">
        <v>5911</v>
      </c>
      <c r="N1808" s="150" t="s">
        <v>5870</v>
      </c>
      <c r="O1808" s="4" t="s">
        <v>6879</v>
      </c>
    </row>
    <row r="1809" spans="10:15" x14ac:dyDescent="0.2">
      <c r="J1809" s="41" t="s">
        <v>4082</v>
      </c>
      <c r="K1809" s="31" t="s">
        <v>5912</v>
      </c>
      <c r="N1809" s="150" t="s">
        <v>5772</v>
      </c>
      <c r="O1809" s="4" t="s">
        <v>6869</v>
      </c>
    </row>
    <row r="1810" spans="10:15" x14ac:dyDescent="0.2">
      <c r="J1810" s="41" t="s">
        <v>4082</v>
      </c>
      <c r="K1810" s="31" t="s">
        <v>5538</v>
      </c>
      <c r="N1810" s="4" t="s">
        <v>6520</v>
      </c>
      <c r="O1810" s="4" t="s">
        <v>6938</v>
      </c>
    </row>
    <row r="1811" spans="10:15" x14ac:dyDescent="0.2">
      <c r="J1811" s="41" t="s">
        <v>4082</v>
      </c>
      <c r="K1811" s="31" t="s">
        <v>5913</v>
      </c>
      <c r="N1811" s="148" t="s">
        <v>4312</v>
      </c>
      <c r="O1811" s="27" t="s">
        <v>4013</v>
      </c>
    </row>
    <row r="1812" spans="10:15" x14ac:dyDescent="0.2">
      <c r="J1812" s="41" t="s">
        <v>4082</v>
      </c>
      <c r="K1812" s="31" t="s">
        <v>5914</v>
      </c>
      <c r="N1812" s="4" t="s">
        <v>5283</v>
      </c>
      <c r="O1812" s="4" t="s">
        <v>6825</v>
      </c>
    </row>
    <row r="1813" spans="10:15" x14ac:dyDescent="0.2">
      <c r="J1813" s="41" t="s">
        <v>4082</v>
      </c>
      <c r="K1813" s="31" t="s">
        <v>5551</v>
      </c>
      <c r="N1813" s="4" t="s">
        <v>4820</v>
      </c>
      <c r="O1813" s="4" t="s">
        <v>6766</v>
      </c>
    </row>
    <row r="1814" spans="10:15" x14ac:dyDescent="0.2">
      <c r="J1814" s="41" t="s">
        <v>4082</v>
      </c>
      <c r="K1814" s="31" t="s">
        <v>5915</v>
      </c>
      <c r="N1814" s="4" t="s">
        <v>6010</v>
      </c>
      <c r="O1814" s="4" t="s">
        <v>4013</v>
      </c>
    </row>
    <row r="1815" spans="10:15" x14ac:dyDescent="0.2">
      <c r="J1815" s="41" t="s">
        <v>4082</v>
      </c>
      <c r="K1815" s="31" t="s">
        <v>5916</v>
      </c>
      <c r="N1815" s="150" t="s">
        <v>4651</v>
      </c>
      <c r="O1815" s="150" t="s">
        <v>6766</v>
      </c>
    </row>
    <row r="1816" spans="10:15" x14ac:dyDescent="0.2">
      <c r="J1816" s="41" t="s">
        <v>4082</v>
      </c>
      <c r="K1816" s="31" t="s">
        <v>5917</v>
      </c>
      <c r="N1816" s="150" t="s">
        <v>4651</v>
      </c>
      <c r="O1816" s="150" t="s">
        <v>6769</v>
      </c>
    </row>
    <row r="1817" spans="10:15" x14ac:dyDescent="0.2">
      <c r="J1817" s="41" t="s">
        <v>4082</v>
      </c>
      <c r="K1817" s="31" t="s">
        <v>5918</v>
      </c>
      <c r="N1817" s="150" t="s">
        <v>4651</v>
      </c>
      <c r="O1817" s="150" t="s">
        <v>6770</v>
      </c>
    </row>
    <row r="1818" spans="10:15" x14ac:dyDescent="0.2">
      <c r="J1818" s="41" t="s">
        <v>4082</v>
      </c>
      <c r="K1818" s="31" t="s">
        <v>5919</v>
      </c>
      <c r="N1818" s="150" t="s">
        <v>4651</v>
      </c>
      <c r="O1818" s="150" t="s">
        <v>6771</v>
      </c>
    </row>
    <row r="1819" spans="10:15" x14ac:dyDescent="0.2">
      <c r="J1819" s="41" t="s">
        <v>4082</v>
      </c>
      <c r="K1819" s="31" t="s">
        <v>598</v>
      </c>
      <c r="N1819" s="150" t="s">
        <v>4651</v>
      </c>
      <c r="O1819" s="150" t="s">
        <v>6772</v>
      </c>
    </row>
    <row r="1820" spans="10:15" x14ac:dyDescent="0.2">
      <c r="J1820" s="41" t="s">
        <v>4082</v>
      </c>
      <c r="K1820" s="31" t="s">
        <v>5920</v>
      </c>
      <c r="N1820" s="150" t="s">
        <v>4651</v>
      </c>
      <c r="O1820" s="150" t="s">
        <v>6773</v>
      </c>
    </row>
    <row r="1821" spans="10:15" x14ac:dyDescent="0.2">
      <c r="J1821" s="41" t="s">
        <v>4082</v>
      </c>
      <c r="K1821" s="31" t="s">
        <v>5921</v>
      </c>
      <c r="N1821" s="150" t="s">
        <v>4651</v>
      </c>
      <c r="O1821" s="150" t="s">
        <v>6774</v>
      </c>
    </row>
    <row r="1822" spans="10:15" x14ac:dyDescent="0.2">
      <c r="J1822" s="41" t="s">
        <v>4082</v>
      </c>
      <c r="K1822" s="31" t="s">
        <v>5922</v>
      </c>
      <c r="N1822" s="4" t="s">
        <v>4447</v>
      </c>
      <c r="O1822" s="4" t="s">
        <v>6759</v>
      </c>
    </row>
    <row r="1823" spans="10:15" x14ac:dyDescent="0.2">
      <c r="J1823" s="41" t="s">
        <v>4082</v>
      </c>
      <c r="K1823" s="31" t="s">
        <v>5922</v>
      </c>
      <c r="N1823" s="4" t="s">
        <v>5206</v>
      </c>
      <c r="O1823" s="4" t="s">
        <v>6823</v>
      </c>
    </row>
    <row r="1824" spans="10:15" x14ac:dyDescent="0.2">
      <c r="J1824" s="41" t="s">
        <v>4082</v>
      </c>
      <c r="K1824" s="31" t="s">
        <v>5923</v>
      </c>
      <c r="N1824" s="4" t="s">
        <v>5141</v>
      </c>
      <c r="O1824" s="4" t="s">
        <v>6766</v>
      </c>
    </row>
    <row r="1825" spans="10:15" x14ac:dyDescent="0.2">
      <c r="J1825" s="41" t="s">
        <v>4082</v>
      </c>
      <c r="K1825" s="31" t="s">
        <v>5924</v>
      </c>
      <c r="N1825" s="148" t="s">
        <v>5312</v>
      </c>
      <c r="O1825" s="4" t="s">
        <v>6826</v>
      </c>
    </row>
    <row r="1826" spans="10:15" x14ac:dyDescent="0.2">
      <c r="J1826" s="41" t="s">
        <v>4082</v>
      </c>
      <c r="K1826" s="31" t="s">
        <v>5925</v>
      </c>
      <c r="N1826" s="4" t="s">
        <v>4410</v>
      </c>
      <c r="O1826" s="27" t="s">
        <v>4013</v>
      </c>
    </row>
    <row r="1827" spans="10:15" x14ac:dyDescent="0.2">
      <c r="J1827" s="41" t="s">
        <v>4082</v>
      </c>
      <c r="K1827" s="31" t="s">
        <v>5926</v>
      </c>
      <c r="N1827" s="4" t="s">
        <v>4472</v>
      </c>
      <c r="O1827" s="4" t="s">
        <v>6764</v>
      </c>
    </row>
    <row r="1828" spans="10:15" x14ac:dyDescent="0.2">
      <c r="J1828" s="41" t="s">
        <v>4082</v>
      </c>
      <c r="K1828" s="31" t="s">
        <v>5927</v>
      </c>
      <c r="N1828" s="4" t="s">
        <v>5243</v>
      </c>
      <c r="O1828" s="4" t="s">
        <v>6823</v>
      </c>
    </row>
    <row r="1829" spans="10:15" x14ac:dyDescent="0.2">
      <c r="J1829" s="41" t="s">
        <v>4082</v>
      </c>
      <c r="K1829" s="31" t="s">
        <v>5928</v>
      </c>
      <c r="N1829" s="150" t="s">
        <v>5773</v>
      </c>
      <c r="O1829" s="4" t="s">
        <v>6868</v>
      </c>
    </row>
    <row r="1830" spans="10:15" x14ac:dyDescent="0.2">
      <c r="J1830" s="41" t="s">
        <v>4082</v>
      </c>
      <c r="K1830" s="31" t="s">
        <v>5929</v>
      </c>
      <c r="N1830" s="4" t="s">
        <v>4058</v>
      </c>
      <c r="O1830" s="4" t="s">
        <v>6823</v>
      </c>
    </row>
    <row r="1831" spans="10:15" x14ac:dyDescent="0.2">
      <c r="J1831" s="41" t="s">
        <v>4082</v>
      </c>
      <c r="K1831" s="31" t="s">
        <v>5604</v>
      </c>
      <c r="N1831" s="4" t="s">
        <v>4411</v>
      </c>
      <c r="O1831" s="27" t="s">
        <v>4013</v>
      </c>
    </row>
    <row r="1832" spans="10:15" x14ac:dyDescent="0.2">
      <c r="J1832" s="41" t="s">
        <v>4082</v>
      </c>
      <c r="K1832" s="31" t="s">
        <v>5930</v>
      </c>
      <c r="N1832" s="4" t="s">
        <v>6453</v>
      </c>
      <c r="O1832" s="4" t="s">
        <v>4013</v>
      </c>
    </row>
    <row r="1833" spans="10:15" x14ac:dyDescent="0.2">
      <c r="J1833" s="41" t="s">
        <v>4082</v>
      </c>
      <c r="K1833" s="31" t="s">
        <v>5931</v>
      </c>
      <c r="N1833" s="4" t="s">
        <v>6328</v>
      </c>
      <c r="O1833" s="4" t="s">
        <v>6910</v>
      </c>
    </row>
    <row r="1834" spans="10:15" x14ac:dyDescent="0.2">
      <c r="J1834" s="41" t="s">
        <v>4082</v>
      </c>
      <c r="K1834" s="31" t="s">
        <v>5932</v>
      </c>
      <c r="N1834" s="4" t="s">
        <v>4512</v>
      </c>
      <c r="O1834" s="4" t="s">
        <v>4013</v>
      </c>
    </row>
    <row r="1835" spans="10:15" x14ac:dyDescent="0.2">
      <c r="J1835" s="41" t="s">
        <v>4082</v>
      </c>
      <c r="K1835" s="31" t="s">
        <v>5933</v>
      </c>
      <c r="N1835" s="150" t="s">
        <v>6095</v>
      </c>
      <c r="O1835" s="4" t="s">
        <v>6886</v>
      </c>
    </row>
    <row r="1836" spans="10:15" x14ac:dyDescent="0.2">
      <c r="J1836" s="41" t="s">
        <v>4082</v>
      </c>
      <c r="K1836" s="31" t="s">
        <v>5934</v>
      </c>
      <c r="N1836" s="150" t="s">
        <v>5774</v>
      </c>
      <c r="O1836" s="4" t="s">
        <v>6863</v>
      </c>
    </row>
    <row r="1837" spans="10:15" x14ac:dyDescent="0.2">
      <c r="J1837" s="41" t="s">
        <v>4082</v>
      </c>
      <c r="K1837" s="31" t="s">
        <v>5634</v>
      </c>
      <c r="N1837" s="150" t="s">
        <v>5775</v>
      </c>
      <c r="O1837" s="4" t="s">
        <v>6863</v>
      </c>
    </row>
    <row r="1838" spans="10:15" x14ac:dyDescent="0.2">
      <c r="J1838" s="41" t="s">
        <v>4082</v>
      </c>
      <c r="K1838" s="31" t="s">
        <v>5635</v>
      </c>
      <c r="N1838" s="150" t="s">
        <v>5776</v>
      </c>
      <c r="O1838" s="4" t="s">
        <v>6863</v>
      </c>
    </row>
    <row r="1839" spans="10:15" x14ac:dyDescent="0.2">
      <c r="J1839" s="41" t="s">
        <v>4082</v>
      </c>
      <c r="K1839" s="31" t="s">
        <v>5636</v>
      </c>
      <c r="N1839" s="150" t="s">
        <v>5580</v>
      </c>
      <c r="O1839" s="4" t="s">
        <v>6842</v>
      </c>
    </row>
    <row r="1840" spans="10:15" x14ac:dyDescent="0.2">
      <c r="J1840" s="41" t="s">
        <v>4082</v>
      </c>
      <c r="K1840" s="31" t="s">
        <v>5935</v>
      </c>
      <c r="N1840" s="150" t="s">
        <v>5581</v>
      </c>
      <c r="O1840" s="4" t="s">
        <v>6840</v>
      </c>
    </row>
    <row r="1841" spans="10:15" x14ac:dyDescent="0.2">
      <c r="J1841" s="41" t="s">
        <v>4082</v>
      </c>
      <c r="K1841" s="31" t="s">
        <v>5936</v>
      </c>
      <c r="N1841" s="4" t="s">
        <v>4778</v>
      </c>
      <c r="O1841" s="4" t="s">
        <v>6779</v>
      </c>
    </row>
    <row r="1842" spans="10:15" x14ac:dyDescent="0.2">
      <c r="J1842" s="41" t="s">
        <v>4082</v>
      </c>
      <c r="K1842" s="31" t="s">
        <v>5937</v>
      </c>
      <c r="N1842" s="4" t="s">
        <v>4779</v>
      </c>
      <c r="O1842" s="4" t="s">
        <v>6780</v>
      </c>
    </row>
    <row r="1843" spans="10:15" x14ac:dyDescent="0.2">
      <c r="J1843" s="41" t="s">
        <v>4082</v>
      </c>
      <c r="K1843" s="31" t="s">
        <v>5938</v>
      </c>
      <c r="N1843" s="4" t="s">
        <v>4357</v>
      </c>
      <c r="O1843" s="27" t="s">
        <v>4013</v>
      </c>
    </row>
    <row r="1844" spans="10:15" x14ac:dyDescent="0.2">
      <c r="J1844" s="41" t="s">
        <v>4082</v>
      </c>
      <c r="K1844" s="31" t="s">
        <v>5939</v>
      </c>
      <c r="N1844" s="4" t="s">
        <v>4412</v>
      </c>
      <c r="O1844" s="27" t="s">
        <v>4013</v>
      </c>
    </row>
    <row r="1845" spans="10:15" x14ac:dyDescent="0.2">
      <c r="J1845" s="41" t="s">
        <v>4082</v>
      </c>
      <c r="K1845" s="31" t="s">
        <v>5940</v>
      </c>
      <c r="N1845" s="150" t="s">
        <v>4652</v>
      </c>
      <c r="O1845" s="150" t="s">
        <v>6766</v>
      </c>
    </row>
    <row r="1846" spans="10:15" x14ac:dyDescent="0.2">
      <c r="J1846" s="41" t="s">
        <v>4082</v>
      </c>
      <c r="K1846" s="31" t="s">
        <v>4082</v>
      </c>
      <c r="N1846" s="150" t="s">
        <v>4652</v>
      </c>
      <c r="O1846" s="150" t="s">
        <v>6774</v>
      </c>
    </row>
    <row r="1847" spans="10:15" x14ac:dyDescent="0.2">
      <c r="J1847" s="41" t="s">
        <v>4082</v>
      </c>
      <c r="K1847" s="31" t="s">
        <v>5941</v>
      </c>
      <c r="N1847" s="4" t="s">
        <v>4780</v>
      </c>
      <c r="O1847" s="4" t="s">
        <v>6789</v>
      </c>
    </row>
    <row r="1848" spans="10:15" x14ac:dyDescent="0.2">
      <c r="J1848" s="41" t="s">
        <v>4082</v>
      </c>
      <c r="K1848" s="26" t="s">
        <v>5650</v>
      </c>
      <c r="N1848" s="4" t="s">
        <v>4487</v>
      </c>
      <c r="O1848" s="4" t="s">
        <v>4013</v>
      </c>
    </row>
    <row r="1849" spans="10:15" x14ac:dyDescent="0.2">
      <c r="J1849" s="41" t="s">
        <v>4082</v>
      </c>
      <c r="K1849" s="31" t="s">
        <v>5942</v>
      </c>
      <c r="N1849" s="4" t="s">
        <v>5219</v>
      </c>
      <c r="O1849" s="4" t="s">
        <v>6825</v>
      </c>
    </row>
    <row r="1850" spans="10:15" x14ac:dyDescent="0.2">
      <c r="J1850" s="41" t="s">
        <v>4082</v>
      </c>
      <c r="K1850" s="31" t="s">
        <v>5943</v>
      </c>
      <c r="N1850" s="4" t="s">
        <v>6213</v>
      </c>
      <c r="O1850" s="4" t="s">
        <v>6906</v>
      </c>
    </row>
    <row r="1851" spans="10:15" x14ac:dyDescent="0.2">
      <c r="J1851" s="41" t="s">
        <v>4082</v>
      </c>
      <c r="K1851" s="31" t="s">
        <v>5944</v>
      </c>
      <c r="N1851" s="150" t="s">
        <v>5919</v>
      </c>
      <c r="O1851" s="4" t="s">
        <v>6883</v>
      </c>
    </row>
    <row r="1852" spans="10:15" x14ac:dyDescent="0.2">
      <c r="J1852" s="41" t="s">
        <v>4082</v>
      </c>
      <c r="K1852" s="31" t="s">
        <v>5945</v>
      </c>
      <c r="N1852" s="27" t="s">
        <v>4316</v>
      </c>
      <c r="O1852" s="27" t="s">
        <v>4013</v>
      </c>
    </row>
    <row r="1853" spans="10:15" x14ac:dyDescent="0.2">
      <c r="J1853" s="26" t="s">
        <v>4083</v>
      </c>
      <c r="K1853" s="26" t="s">
        <v>6977</v>
      </c>
      <c r="N1853" s="27" t="s">
        <v>4316</v>
      </c>
      <c r="O1853" s="27" t="s">
        <v>4013</v>
      </c>
    </row>
    <row r="1854" spans="10:15" x14ac:dyDescent="0.2">
      <c r="J1854" s="26" t="s">
        <v>4084</v>
      </c>
      <c r="K1854" s="26" t="s">
        <v>6977</v>
      </c>
      <c r="N1854" s="44" t="s">
        <v>6096</v>
      </c>
      <c r="O1854" s="150" t="s">
        <v>6887</v>
      </c>
    </row>
    <row r="1855" spans="10:15" x14ac:dyDescent="0.2">
      <c r="J1855" s="26" t="s">
        <v>4085</v>
      </c>
      <c r="K1855" s="26" t="s">
        <v>6977</v>
      </c>
      <c r="N1855" s="4" t="s">
        <v>6236</v>
      </c>
      <c r="O1855" s="4" t="s">
        <v>6906</v>
      </c>
    </row>
    <row r="1856" spans="10:15" x14ac:dyDescent="0.2">
      <c r="J1856" s="26" t="s">
        <v>4086</v>
      </c>
      <c r="K1856" s="26" t="s">
        <v>6977</v>
      </c>
      <c r="N1856" s="150" t="s">
        <v>5417</v>
      </c>
      <c r="O1856" s="4" t="s">
        <v>6828</v>
      </c>
    </row>
    <row r="1857" spans="10:15" x14ac:dyDescent="0.2">
      <c r="J1857" s="26" t="s">
        <v>4087</v>
      </c>
      <c r="K1857" s="26" t="s">
        <v>6977</v>
      </c>
      <c r="N1857" s="4" t="s">
        <v>5244</v>
      </c>
      <c r="O1857" s="4" t="s">
        <v>6823</v>
      </c>
    </row>
    <row r="1858" spans="10:15" x14ac:dyDescent="0.2">
      <c r="J1858" s="26" t="s">
        <v>4088</v>
      </c>
      <c r="K1858" s="26" t="s">
        <v>6977</v>
      </c>
      <c r="N1858" s="150" t="s">
        <v>5871</v>
      </c>
      <c r="O1858" s="4" t="s">
        <v>6879</v>
      </c>
    </row>
    <row r="1859" spans="10:15" x14ac:dyDescent="0.2">
      <c r="J1859" s="26" t="s">
        <v>4089</v>
      </c>
      <c r="K1859" s="26" t="s">
        <v>6977</v>
      </c>
      <c r="N1859" s="148" t="s">
        <v>5949</v>
      </c>
      <c r="O1859" s="4" t="s">
        <v>4013</v>
      </c>
    </row>
    <row r="1860" spans="10:15" x14ac:dyDescent="0.2">
      <c r="J1860" s="26" t="s">
        <v>4090</v>
      </c>
      <c r="K1860" s="26" t="s">
        <v>6977</v>
      </c>
      <c r="N1860" s="4" t="s">
        <v>5276</v>
      </c>
      <c r="O1860" s="4" t="s">
        <v>6823</v>
      </c>
    </row>
    <row r="1861" spans="10:15" x14ac:dyDescent="0.2">
      <c r="J1861" s="26" t="s">
        <v>4091</v>
      </c>
      <c r="K1861" s="26" t="s">
        <v>6977</v>
      </c>
      <c r="N1861" s="150" t="s">
        <v>5418</v>
      </c>
      <c r="O1861" s="4" t="s">
        <v>6828</v>
      </c>
    </row>
    <row r="1862" spans="10:15" x14ac:dyDescent="0.2">
      <c r="J1862" s="26" t="s">
        <v>4092</v>
      </c>
      <c r="K1862" s="26" t="s">
        <v>6977</v>
      </c>
      <c r="N1862" s="4" t="s">
        <v>4437</v>
      </c>
      <c r="O1862" s="4" t="s">
        <v>4013</v>
      </c>
    </row>
    <row r="1863" spans="10:15" x14ac:dyDescent="0.2">
      <c r="J1863" s="26" t="s">
        <v>4093</v>
      </c>
      <c r="K1863" s="26" t="s">
        <v>6977</v>
      </c>
      <c r="N1863" s="4" t="s">
        <v>4502</v>
      </c>
      <c r="O1863" s="4" t="s">
        <v>4013</v>
      </c>
    </row>
    <row r="1864" spans="10:15" x14ac:dyDescent="0.2">
      <c r="J1864" s="26" t="s">
        <v>4094</v>
      </c>
      <c r="K1864" s="26" t="s">
        <v>6977</v>
      </c>
      <c r="N1864" s="4" t="s">
        <v>5273</v>
      </c>
      <c r="O1864" s="4" t="s">
        <v>6823</v>
      </c>
    </row>
    <row r="1865" spans="10:15" x14ac:dyDescent="0.2">
      <c r="J1865" s="26" t="s">
        <v>4095</v>
      </c>
      <c r="K1865" s="26" t="s">
        <v>6977</v>
      </c>
      <c r="N1865" s="4" t="s">
        <v>4974</v>
      </c>
      <c r="O1865" s="4" t="s">
        <v>6800</v>
      </c>
    </row>
    <row r="1866" spans="10:15" x14ac:dyDescent="0.2">
      <c r="J1866" s="26" t="s">
        <v>4096</v>
      </c>
      <c r="K1866" s="26" t="s">
        <v>6977</v>
      </c>
      <c r="N1866" s="4" t="s">
        <v>6138</v>
      </c>
      <c r="O1866" s="4" t="s">
        <v>4013</v>
      </c>
    </row>
    <row r="1867" spans="10:15" x14ac:dyDescent="0.2">
      <c r="J1867" s="26" t="s">
        <v>4097</v>
      </c>
      <c r="K1867" s="26" t="s">
        <v>6977</v>
      </c>
      <c r="N1867" s="4" t="s">
        <v>6329</v>
      </c>
      <c r="O1867" s="4" t="s">
        <v>6910</v>
      </c>
    </row>
    <row r="1868" spans="10:15" x14ac:dyDescent="0.2">
      <c r="J1868" s="26" t="s">
        <v>4098</v>
      </c>
      <c r="K1868" s="26" t="s">
        <v>6977</v>
      </c>
      <c r="N1868" s="4" t="s">
        <v>6262</v>
      </c>
      <c r="O1868" s="4" t="s">
        <v>6907</v>
      </c>
    </row>
    <row r="1869" spans="10:15" x14ac:dyDescent="0.2">
      <c r="J1869" s="26" t="s">
        <v>4099</v>
      </c>
      <c r="K1869" s="26" t="s">
        <v>6977</v>
      </c>
      <c r="N1869" s="150" t="s">
        <v>5777</v>
      </c>
      <c r="O1869" s="4" t="s">
        <v>6869</v>
      </c>
    </row>
    <row r="1870" spans="10:15" x14ac:dyDescent="0.2">
      <c r="J1870" s="26" t="s">
        <v>4100</v>
      </c>
      <c r="K1870" s="26" t="s">
        <v>6977</v>
      </c>
      <c r="N1870" s="4" t="s">
        <v>5274</v>
      </c>
      <c r="O1870" s="4" t="s">
        <v>6823</v>
      </c>
    </row>
    <row r="1871" spans="10:15" x14ac:dyDescent="0.2">
      <c r="J1871" s="26" t="s">
        <v>6978</v>
      </c>
      <c r="K1871" s="26" t="s">
        <v>6978</v>
      </c>
      <c r="N1871" s="4" t="s">
        <v>5229</v>
      </c>
      <c r="O1871" s="4" t="s">
        <v>6823</v>
      </c>
    </row>
    <row r="1872" spans="10:15" x14ac:dyDescent="0.2">
      <c r="J1872" s="26" t="s">
        <v>4101</v>
      </c>
      <c r="K1872" s="26" t="s">
        <v>6979</v>
      </c>
      <c r="N1872" s="4" t="s">
        <v>5209</v>
      </c>
      <c r="O1872" s="4" t="s">
        <v>6823</v>
      </c>
    </row>
    <row r="1873" spans="10:15" x14ac:dyDescent="0.2">
      <c r="J1873" s="26" t="s">
        <v>4102</v>
      </c>
      <c r="K1873" s="26" t="s">
        <v>6979</v>
      </c>
      <c r="N1873" s="4" t="s">
        <v>5210</v>
      </c>
      <c r="O1873" s="4" t="s">
        <v>6823</v>
      </c>
    </row>
    <row r="1874" spans="10:15" x14ac:dyDescent="0.2">
      <c r="J1874" s="32" t="s">
        <v>4103</v>
      </c>
      <c r="K1874" s="26" t="s">
        <v>6979</v>
      </c>
      <c r="N1874" s="4" t="s">
        <v>5263</v>
      </c>
      <c r="O1874" s="4" t="s">
        <v>6825</v>
      </c>
    </row>
    <row r="1875" spans="10:15" x14ac:dyDescent="0.2">
      <c r="J1875" s="32" t="s">
        <v>4104</v>
      </c>
      <c r="K1875" s="26" t="s">
        <v>6979</v>
      </c>
      <c r="N1875" s="4" t="s">
        <v>5279</v>
      </c>
      <c r="O1875" s="4" t="s">
        <v>6823</v>
      </c>
    </row>
    <row r="1876" spans="10:15" x14ac:dyDescent="0.2">
      <c r="J1876" s="32" t="s">
        <v>4105</v>
      </c>
      <c r="K1876" s="26" t="s">
        <v>6979</v>
      </c>
      <c r="N1876" s="4" t="s">
        <v>5257</v>
      </c>
      <c r="O1876" s="4" t="s">
        <v>6823</v>
      </c>
    </row>
    <row r="1877" spans="10:15" x14ac:dyDescent="0.2">
      <c r="J1877" s="26" t="s">
        <v>4106</v>
      </c>
      <c r="K1877" s="26" t="s">
        <v>6979</v>
      </c>
      <c r="N1877" s="4" t="s">
        <v>5275</v>
      </c>
      <c r="O1877" s="4" t="s">
        <v>6823</v>
      </c>
    </row>
    <row r="1878" spans="10:15" x14ac:dyDescent="0.2">
      <c r="J1878" s="26" t="s">
        <v>4107</v>
      </c>
      <c r="K1878" s="26" t="s">
        <v>6980</v>
      </c>
      <c r="N1878" s="4" t="s">
        <v>5256</v>
      </c>
      <c r="O1878" s="4" t="s">
        <v>6823</v>
      </c>
    </row>
    <row r="1879" spans="10:15" x14ac:dyDescent="0.2">
      <c r="J1879" s="26" t="s">
        <v>4108</v>
      </c>
      <c r="K1879" s="32" t="s">
        <v>5946</v>
      </c>
      <c r="N1879" s="148" t="s">
        <v>4530</v>
      </c>
      <c r="O1879" s="4" t="s">
        <v>4013</v>
      </c>
    </row>
    <row r="1880" spans="10:15" x14ac:dyDescent="0.2">
      <c r="J1880" s="26" t="s">
        <v>4108</v>
      </c>
      <c r="K1880" s="32" t="s">
        <v>5947</v>
      </c>
      <c r="N1880" s="4" t="s">
        <v>6250</v>
      </c>
      <c r="O1880" s="4" t="s">
        <v>6906</v>
      </c>
    </row>
    <row r="1881" spans="10:15" x14ac:dyDescent="0.2">
      <c r="J1881" s="26" t="s">
        <v>4108</v>
      </c>
      <c r="K1881" s="26" t="s">
        <v>5948</v>
      </c>
      <c r="N1881" s="27" t="s">
        <v>4331</v>
      </c>
      <c r="O1881" s="27" t="s">
        <v>4013</v>
      </c>
    </row>
    <row r="1882" spans="10:15" x14ac:dyDescent="0.2">
      <c r="J1882" s="26" t="s">
        <v>4108</v>
      </c>
      <c r="K1882" s="32" t="s">
        <v>5949</v>
      </c>
      <c r="N1882" s="153" t="s">
        <v>4558</v>
      </c>
      <c r="O1882" s="4" t="s">
        <v>4013</v>
      </c>
    </row>
    <row r="1883" spans="10:15" x14ac:dyDescent="0.2">
      <c r="J1883" s="26" t="s">
        <v>4109</v>
      </c>
      <c r="K1883" s="32" t="s">
        <v>5950</v>
      </c>
      <c r="N1883" s="148" t="s">
        <v>4531</v>
      </c>
      <c r="O1883" s="4" t="s">
        <v>4013</v>
      </c>
    </row>
    <row r="1884" spans="10:15" x14ac:dyDescent="0.2">
      <c r="J1884" s="26" t="s">
        <v>4109</v>
      </c>
      <c r="K1884" s="32" t="s">
        <v>5951</v>
      </c>
      <c r="N1884" s="4" t="s">
        <v>4815</v>
      </c>
      <c r="O1884" s="4" t="s">
        <v>6796</v>
      </c>
    </row>
    <row r="1885" spans="10:15" x14ac:dyDescent="0.2">
      <c r="J1885" s="26" t="s">
        <v>4109</v>
      </c>
      <c r="K1885" s="32" t="s">
        <v>5952</v>
      </c>
      <c r="N1885" s="148" t="s">
        <v>4532</v>
      </c>
      <c r="O1885" s="4" t="s">
        <v>4013</v>
      </c>
    </row>
    <row r="1886" spans="10:15" x14ac:dyDescent="0.2">
      <c r="J1886" s="26" t="s">
        <v>4109</v>
      </c>
      <c r="K1886" s="32" t="s">
        <v>5953</v>
      </c>
      <c r="N1886" s="4" t="s">
        <v>6214</v>
      </c>
      <c r="O1886" s="4" t="s">
        <v>6906</v>
      </c>
    </row>
    <row r="1887" spans="10:15" x14ac:dyDescent="0.2">
      <c r="J1887" s="26" t="s">
        <v>4109</v>
      </c>
      <c r="K1887" s="32" t="s">
        <v>5954</v>
      </c>
      <c r="N1887" s="150" t="s">
        <v>5778</v>
      </c>
      <c r="O1887" s="4" t="s">
        <v>6872</v>
      </c>
    </row>
    <row r="1888" spans="10:15" x14ac:dyDescent="0.2">
      <c r="J1888" s="26" t="s">
        <v>4109</v>
      </c>
      <c r="K1888" s="32" t="s">
        <v>5955</v>
      </c>
      <c r="N1888" s="27" t="s">
        <v>4272</v>
      </c>
      <c r="O1888" s="27" t="s">
        <v>4013</v>
      </c>
    </row>
    <row r="1889" spans="10:15" x14ac:dyDescent="0.2">
      <c r="J1889" s="26" t="s">
        <v>4109</v>
      </c>
      <c r="K1889" s="32" t="s">
        <v>5956</v>
      </c>
      <c r="N1889" s="150" t="s">
        <v>4653</v>
      </c>
      <c r="O1889" s="150" t="s">
        <v>6766</v>
      </c>
    </row>
    <row r="1890" spans="10:15" x14ac:dyDescent="0.2">
      <c r="J1890" s="26" t="s">
        <v>4110</v>
      </c>
      <c r="K1890" s="32" t="s">
        <v>5957</v>
      </c>
      <c r="N1890" s="150" t="s">
        <v>5872</v>
      </c>
      <c r="O1890" s="4" t="s">
        <v>6879</v>
      </c>
    </row>
    <row r="1891" spans="10:15" x14ac:dyDescent="0.2">
      <c r="J1891" s="26" t="s">
        <v>4110</v>
      </c>
      <c r="K1891" s="32" t="s">
        <v>5958</v>
      </c>
      <c r="N1891" s="4" t="s">
        <v>4781</v>
      </c>
      <c r="O1891" s="4" t="s">
        <v>6779</v>
      </c>
    </row>
    <row r="1892" spans="10:15" x14ac:dyDescent="0.2">
      <c r="J1892" s="26" t="s">
        <v>4110</v>
      </c>
      <c r="K1892" s="32" t="s">
        <v>5959</v>
      </c>
      <c r="N1892" s="4" t="s">
        <v>4782</v>
      </c>
      <c r="O1892" s="4" t="s">
        <v>6780</v>
      </c>
    </row>
    <row r="1893" spans="10:15" x14ac:dyDescent="0.2">
      <c r="J1893" s="26" t="s">
        <v>4110</v>
      </c>
      <c r="K1893" s="32" t="s">
        <v>5960</v>
      </c>
      <c r="N1893" s="150" t="s">
        <v>5779</v>
      </c>
      <c r="O1893" s="4" t="s">
        <v>6871</v>
      </c>
    </row>
    <row r="1894" spans="10:15" x14ac:dyDescent="0.2">
      <c r="J1894" s="26" t="s">
        <v>4110</v>
      </c>
      <c r="K1894" s="32" t="s">
        <v>5961</v>
      </c>
      <c r="N1894" s="150" t="s">
        <v>5582</v>
      </c>
      <c r="O1894" s="4" t="s">
        <v>6830</v>
      </c>
    </row>
    <row r="1895" spans="10:15" x14ac:dyDescent="0.2">
      <c r="J1895" s="26" t="s">
        <v>4110</v>
      </c>
      <c r="K1895" s="32" t="s">
        <v>5962</v>
      </c>
      <c r="N1895" s="150" t="s">
        <v>5583</v>
      </c>
      <c r="O1895" s="4" t="s">
        <v>6830</v>
      </c>
    </row>
    <row r="1896" spans="10:15" x14ac:dyDescent="0.2">
      <c r="J1896" s="26" t="s">
        <v>6982</v>
      </c>
      <c r="K1896" s="26" t="s">
        <v>6982</v>
      </c>
      <c r="N1896" s="150" t="s">
        <v>6097</v>
      </c>
      <c r="O1896" s="4" t="s">
        <v>6885</v>
      </c>
    </row>
    <row r="1897" spans="10:15" x14ac:dyDescent="0.2">
      <c r="J1897" s="26" t="s">
        <v>4111</v>
      </c>
      <c r="K1897" s="26" t="s">
        <v>5963</v>
      </c>
      <c r="N1897" s="4" t="s">
        <v>6521</v>
      </c>
      <c r="O1897" s="4" t="s">
        <v>6938</v>
      </c>
    </row>
    <row r="1898" spans="10:15" x14ac:dyDescent="0.2">
      <c r="J1898" s="26" t="s">
        <v>4111</v>
      </c>
      <c r="K1898" s="26" t="s">
        <v>5964</v>
      </c>
      <c r="N1898" s="4" t="s">
        <v>4783</v>
      </c>
      <c r="O1898" s="4" t="s">
        <v>6795</v>
      </c>
    </row>
    <row r="1899" spans="10:15" x14ac:dyDescent="0.2">
      <c r="J1899" s="26" t="s">
        <v>4111</v>
      </c>
      <c r="K1899" s="26" t="s">
        <v>5965</v>
      </c>
      <c r="N1899" s="4" t="s">
        <v>4975</v>
      </c>
      <c r="O1899" s="4" t="s">
        <v>6766</v>
      </c>
    </row>
    <row r="1900" spans="10:15" x14ac:dyDescent="0.2">
      <c r="J1900" s="26" t="s">
        <v>4111</v>
      </c>
      <c r="K1900" s="26" t="s">
        <v>5966</v>
      </c>
      <c r="N1900" s="4" t="s">
        <v>4784</v>
      </c>
      <c r="O1900" s="4" t="s">
        <v>6795</v>
      </c>
    </row>
    <row r="1901" spans="10:15" x14ac:dyDescent="0.2">
      <c r="J1901" s="26" t="s">
        <v>4111</v>
      </c>
      <c r="K1901" s="26" t="s">
        <v>5967</v>
      </c>
      <c r="N1901" s="4" t="s">
        <v>4976</v>
      </c>
      <c r="O1901" s="4" t="s">
        <v>6766</v>
      </c>
    </row>
    <row r="1902" spans="10:15" x14ac:dyDescent="0.2">
      <c r="J1902" s="26" t="s">
        <v>4111</v>
      </c>
      <c r="K1902" s="26" t="s">
        <v>5968</v>
      </c>
      <c r="N1902" s="4" t="s">
        <v>4785</v>
      </c>
      <c r="O1902" s="4" t="s">
        <v>6795</v>
      </c>
    </row>
    <row r="1903" spans="10:15" x14ac:dyDescent="0.2">
      <c r="J1903" s="26" t="s">
        <v>4111</v>
      </c>
      <c r="K1903" s="26" t="s">
        <v>6983</v>
      </c>
      <c r="N1903" s="4" t="s">
        <v>6454</v>
      </c>
      <c r="O1903" s="4" t="s">
        <v>4013</v>
      </c>
    </row>
    <row r="1904" spans="10:15" x14ac:dyDescent="0.2">
      <c r="J1904" s="26" t="s">
        <v>4112</v>
      </c>
      <c r="K1904" s="26" t="s">
        <v>5969</v>
      </c>
      <c r="N1904" s="4" t="s">
        <v>6330</v>
      </c>
      <c r="O1904" s="4" t="s">
        <v>6916</v>
      </c>
    </row>
    <row r="1905" spans="10:15" x14ac:dyDescent="0.2">
      <c r="J1905" s="26" t="s">
        <v>4112</v>
      </c>
      <c r="K1905" s="26" t="s">
        <v>4013</v>
      </c>
      <c r="N1905" s="4" t="s">
        <v>6331</v>
      </c>
      <c r="O1905" s="4" t="s">
        <v>6920</v>
      </c>
    </row>
    <row r="1906" spans="10:15" x14ac:dyDescent="0.2">
      <c r="J1906" s="42" t="s">
        <v>4113</v>
      </c>
      <c r="K1906" s="26" t="s">
        <v>5970</v>
      </c>
      <c r="N1906" s="153" t="s">
        <v>4549</v>
      </c>
      <c r="O1906" s="4" t="s">
        <v>4013</v>
      </c>
    </row>
    <row r="1907" spans="10:15" x14ac:dyDescent="0.2">
      <c r="J1907" s="42" t="s">
        <v>4113</v>
      </c>
      <c r="K1907" s="26" t="s">
        <v>5969</v>
      </c>
      <c r="N1907" s="161" t="s">
        <v>6167</v>
      </c>
      <c r="O1907" s="4" t="s">
        <v>4013</v>
      </c>
    </row>
    <row r="1908" spans="10:15" x14ac:dyDescent="0.2">
      <c r="J1908" s="42" t="s">
        <v>4113</v>
      </c>
      <c r="K1908" s="26" t="s">
        <v>6983</v>
      </c>
      <c r="N1908" s="148" t="s">
        <v>5960</v>
      </c>
      <c r="O1908" s="4" t="s">
        <v>4013</v>
      </c>
    </row>
    <row r="1909" spans="10:15" x14ac:dyDescent="0.2">
      <c r="J1909" s="26" t="s">
        <v>4114</v>
      </c>
      <c r="K1909" s="42" t="s">
        <v>5971</v>
      </c>
      <c r="N1909" s="148" t="s">
        <v>4533</v>
      </c>
      <c r="O1909" s="4" t="s">
        <v>4013</v>
      </c>
    </row>
    <row r="1910" spans="10:15" x14ac:dyDescent="0.2">
      <c r="J1910" s="26" t="s">
        <v>4114</v>
      </c>
      <c r="K1910" s="42" t="s">
        <v>5972</v>
      </c>
      <c r="N1910" s="148" t="s">
        <v>5961</v>
      </c>
      <c r="O1910" s="4" t="s">
        <v>4013</v>
      </c>
    </row>
    <row r="1911" spans="10:15" x14ac:dyDescent="0.2">
      <c r="J1911" s="26" t="s">
        <v>4114</v>
      </c>
      <c r="K1911" s="26" t="s">
        <v>6983</v>
      </c>
      <c r="N1911" s="150" t="s">
        <v>5780</v>
      </c>
      <c r="O1911" s="4" t="s">
        <v>6866</v>
      </c>
    </row>
    <row r="1912" spans="10:15" x14ac:dyDescent="0.2">
      <c r="J1912" s="26" t="s">
        <v>4115</v>
      </c>
      <c r="K1912" s="42" t="s">
        <v>5973</v>
      </c>
      <c r="N1912" s="4" t="s">
        <v>4473</v>
      </c>
      <c r="O1912" s="4" t="s">
        <v>6764</v>
      </c>
    </row>
    <row r="1913" spans="10:15" x14ac:dyDescent="0.2">
      <c r="J1913" s="26" t="s">
        <v>4115</v>
      </c>
      <c r="K1913" s="42" t="s">
        <v>5974</v>
      </c>
      <c r="N1913" s="4" t="s">
        <v>6332</v>
      </c>
      <c r="O1913" s="4" t="s">
        <v>6921</v>
      </c>
    </row>
    <row r="1914" spans="10:15" x14ac:dyDescent="0.2">
      <c r="J1914" s="26" t="s">
        <v>4115</v>
      </c>
      <c r="K1914" s="26" t="s">
        <v>6983</v>
      </c>
      <c r="N1914" s="150" t="s">
        <v>598</v>
      </c>
      <c r="O1914" s="4" t="s">
        <v>6883</v>
      </c>
    </row>
    <row r="1915" spans="10:15" x14ac:dyDescent="0.2">
      <c r="J1915" s="26" t="s">
        <v>4116</v>
      </c>
      <c r="K1915" s="26" t="s">
        <v>6983</v>
      </c>
      <c r="N1915" s="150" t="s">
        <v>5920</v>
      </c>
      <c r="O1915" s="4" t="s">
        <v>6882</v>
      </c>
    </row>
    <row r="1916" spans="10:15" x14ac:dyDescent="0.2">
      <c r="J1916" s="26" t="s">
        <v>4117</v>
      </c>
      <c r="K1916" s="26" t="s">
        <v>6985</v>
      </c>
      <c r="N1916" s="150" t="s">
        <v>5921</v>
      </c>
      <c r="O1916" s="4" t="s">
        <v>6882</v>
      </c>
    </row>
    <row r="1917" spans="10:15" x14ac:dyDescent="0.2">
      <c r="J1917" s="26" t="s">
        <v>4118</v>
      </c>
      <c r="K1917" s="26" t="s">
        <v>6985</v>
      </c>
      <c r="N1917" s="150" t="s">
        <v>5922</v>
      </c>
      <c r="O1917" s="4" t="s">
        <v>6882</v>
      </c>
    </row>
    <row r="1918" spans="10:15" x14ac:dyDescent="0.2">
      <c r="J1918" s="26" t="s">
        <v>4119</v>
      </c>
      <c r="K1918" s="26" t="s">
        <v>5975</v>
      </c>
      <c r="N1918" s="150" t="s">
        <v>5922</v>
      </c>
      <c r="O1918" s="4" t="s">
        <v>6883</v>
      </c>
    </row>
    <row r="1919" spans="10:15" x14ac:dyDescent="0.2">
      <c r="J1919" s="26" t="s">
        <v>4119</v>
      </c>
      <c r="K1919" s="26" t="s">
        <v>5976</v>
      </c>
      <c r="N1919" s="150" t="s">
        <v>5923</v>
      </c>
      <c r="O1919" s="4" t="s">
        <v>6883</v>
      </c>
    </row>
    <row r="1920" spans="10:15" x14ac:dyDescent="0.2">
      <c r="J1920" s="26" t="s">
        <v>4119</v>
      </c>
      <c r="K1920" s="26" t="s">
        <v>5977</v>
      </c>
      <c r="N1920" s="150" t="s">
        <v>5924</v>
      </c>
      <c r="O1920" s="4" t="s">
        <v>6882</v>
      </c>
    </row>
    <row r="1921" spans="10:15" x14ac:dyDescent="0.2">
      <c r="J1921" s="26" t="s">
        <v>4119</v>
      </c>
      <c r="K1921" s="26" t="s">
        <v>5978</v>
      </c>
      <c r="N1921" s="150" t="s">
        <v>5584</v>
      </c>
      <c r="O1921" s="4" t="s">
        <v>6835</v>
      </c>
    </row>
    <row r="1922" spans="10:15" x14ac:dyDescent="0.2">
      <c r="J1922" s="26" t="s">
        <v>4119</v>
      </c>
      <c r="K1922" s="26" t="s">
        <v>5979</v>
      </c>
      <c r="N1922" s="150" t="s">
        <v>5925</v>
      </c>
      <c r="O1922" s="4" t="s">
        <v>6881</v>
      </c>
    </row>
    <row r="1923" spans="10:15" x14ac:dyDescent="0.2">
      <c r="J1923" s="26" t="s">
        <v>4119</v>
      </c>
      <c r="K1923" s="26" t="s">
        <v>4119</v>
      </c>
      <c r="N1923" s="150" t="s">
        <v>5781</v>
      </c>
      <c r="O1923" s="4" t="s">
        <v>6869</v>
      </c>
    </row>
    <row r="1924" spans="10:15" x14ac:dyDescent="0.2">
      <c r="J1924" s="26" t="s">
        <v>4119</v>
      </c>
      <c r="K1924" s="26" t="s">
        <v>5980</v>
      </c>
      <c r="N1924" s="150" t="s">
        <v>5585</v>
      </c>
      <c r="O1924" s="4" t="s">
        <v>6835</v>
      </c>
    </row>
    <row r="1925" spans="10:15" x14ac:dyDescent="0.2">
      <c r="J1925" s="26" t="s">
        <v>4119</v>
      </c>
      <c r="K1925" s="26" t="s">
        <v>5981</v>
      </c>
      <c r="N1925" s="4" t="s">
        <v>4488</v>
      </c>
      <c r="O1925" s="4" t="s">
        <v>4013</v>
      </c>
    </row>
    <row r="1926" spans="10:15" x14ac:dyDescent="0.2">
      <c r="J1926" s="26" t="s">
        <v>4120</v>
      </c>
      <c r="K1926" s="26" t="s">
        <v>6985</v>
      </c>
      <c r="N1926" s="4" t="s">
        <v>4503</v>
      </c>
      <c r="O1926" s="4" t="s">
        <v>4013</v>
      </c>
    </row>
    <row r="1927" spans="10:15" x14ac:dyDescent="0.2">
      <c r="J1927" s="26" t="s">
        <v>4120</v>
      </c>
      <c r="K1927" s="26" t="s">
        <v>5982</v>
      </c>
      <c r="N1927" s="4" t="s">
        <v>6625</v>
      </c>
      <c r="O1927" s="4" t="s">
        <v>6938</v>
      </c>
    </row>
    <row r="1928" spans="10:15" x14ac:dyDescent="0.2">
      <c r="J1928" s="26" t="s">
        <v>6985</v>
      </c>
      <c r="K1928" s="26" t="s">
        <v>6985</v>
      </c>
      <c r="N1928" s="150" t="s">
        <v>5782</v>
      </c>
      <c r="O1928" s="4" t="s">
        <v>6875</v>
      </c>
    </row>
    <row r="1929" spans="10:15" x14ac:dyDescent="0.2">
      <c r="J1929" s="26" t="s">
        <v>4121</v>
      </c>
      <c r="K1929" s="26" t="s">
        <v>5983</v>
      </c>
      <c r="N1929" s="150" t="s">
        <v>4654</v>
      </c>
      <c r="O1929" s="150" t="s">
        <v>6766</v>
      </c>
    </row>
    <row r="1930" spans="10:15" x14ac:dyDescent="0.2">
      <c r="J1930" s="26" t="s">
        <v>4121</v>
      </c>
      <c r="K1930" s="32" t="s">
        <v>5984</v>
      </c>
      <c r="N1930" s="4" t="s">
        <v>4786</v>
      </c>
      <c r="O1930" s="4" t="s">
        <v>6779</v>
      </c>
    </row>
    <row r="1931" spans="10:15" x14ac:dyDescent="0.2">
      <c r="J1931" s="26" t="s">
        <v>4121</v>
      </c>
      <c r="K1931" s="26" t="s">
        <v>5985</v>
      </c>
      <c r="N1931" s="4" t="s">
        <v>4787</v>
      </c>
      <c r="O1931" s="4" t="s">
        <v>6780</v>
      </c>
    </row>
    <row r="1932" spans="10:15" x14ac:dyDescent="0.2">
      <c r="J1932" s="26" t="s">
        <v>4122</v>
      </c>
      <c r="K1932" s="55" t="s">
        <v>5986</v>
      </c>
      <c r="N1932" s="4" t="s">
        <v>5349</v>
      </c>
      <c r="O1932" s="4" t="s">
        <v>4013</v>
      </c>
    </row>
    <row r="1933" spans="10:15" x14ac:dyDescent="0.2">
      <c r="J1933" s="26" t="s">
        <v>4122</v>
      </c>
      <c r="K1933" s="55" t="s">
        <v>5987</v>
      </c>
      <c r="N1933" s="4" t="s">
        <v>5982</v>
      </c>
      <c r="O1933" s="4" t="s">
        <v>4013</v>
      </c>
    </row>
    <row r="1934" spans="10:15" x14ac:dyDescent="0.2">
      <c r="J1934" s="26" t="s">
        <v>4122</v>
      </c>
      <c r="K1934" s="32" t="s">
        <v>5988</v>
      </c>
      <c r="N1934" s="4" t="s">
        <v>4397</v>
      </c>
      <c r="O1934" s="27" t="s">
        <v>4013</v>
      </c>
    </row>
    <row r="1935" spans="10:15" x14ac:dyDescent="0.2">
      <c r="J1935" s="26" t="s">
        <v>4122</v>
      </c>
      <c r="K1935" s="55" t="s">
        <v>5989</v>
      </c>
      <c r="N1935" s="4" t="s">
        <v>4510</v>
      </c>
      <c r="O1935" s="4" t="s">
        <v>4013</v>
      </c>
    </row>
    <row r="1936" spans="10:15" x14ac:dyDescent="0.2">
      <c r="J1936" s="26" t="s">
        <v>4122</v>
      </c>
      <c r="K1936" s="55" t="s">
        <v>5990</v>
      </c>
      <c r="N1936" s="4" t="s">
        <v>4977</v>
      </c>
      <c r="O1936" s="4" t="s">
        <v>6766</v>
      </c>
    </row>
    <row r="1937" spans="10:15" x14ac:dyDescent="0.2">
      <c r="J1937" s="26" t="s">
        <v>4123</v>
      </c>
      <c r="K1937" s="55" t="s">
        <v>5991</v>
      </c>
      <c r="N1937" s="4" t="s">
        <v>4480</v>
      </c>
      <c r="O1937" s="4" t="s">
        <v>6764</v>
      </c>
    </row>
    <row r="1938" spans="10:15" x14ac:dyDescent="0.2">
      <c r="J1938" s="26" t="s">
        <v>4124</v>
      </c>
      <c r="K1938" s="32" t="s">
        <v>5992</v>
      </c>
      <c r="N1938" s="4" t="s">
        <v>4480</v>
      </c>
      <c r="O1938" s="4" t="s">
        <v>6765</v>
      </c>
    </row>
    <row r="1939" spans="10:15" x14ac:dyDescent="0.2">
      <c r="J1939" s="26" t="s">
        <v>4124</v>
      </c>
      <c r="K1939" s="55" t="s">
        <v>5993</v>
      </c>
      <c r="N1939" s="4" t="s">
        <v>4978</v>
      </c>
      <c r="O1939" s="4" t="s">
        <v>6766</v>
      </c>
    </row>
    <row r="1940" spans="10:15" x14ac:dyDescent="0.2">
      <c r="J1940" s="26" t="s">
        <v>4124</v>
      </c>
      <c r="K1940" s="55" t="s">
        <v>5994</v>
      </c>
      <c r="N1940" s="150" t="s">
        <v>5586</v>
      </c>
      <c r="O1940" s="4" t="s">
        <v>6835</v>
      </c>
    </row>
    <row r="1941" spans="10:15" x14ac:dyDescent="0.2">
      <c r="J1941" s="26" t="s">
        <v>4124</v>
      </c>
      <c r="K1941" s="55" t="s">
        <v>5995</v>
      </c>
      <c r="N1941" s="161" t="s">
        <v>6168</v>
      </c>
      <c r="O1941" s="4" t="s">
        <v>4013</v>
      </c>
    </row>
    <row r="1942" spans="10:15" x14ac:dyDescent="0.2">
      <c r="J1942" s="26" t="s">
        <v>4124</v>
      </c>
      <c r="K1942" s="55" t="s">
        <v>5996</v>
      </c>
      <c r="N1942" s="148" t="s">
        <v>5954</v>
      </c>
      <c r="O1942" s="4" t="s">
        <v>4013</v>
      </c>
    </row>
    <row r="1943" spans="10:15" x14ac:dyDescent="0.2">
      <c r="J1943" s="26" t="s">
        <v>6986</v>
      </c>
      <c r="K1943" s="26" t="s">
        <v>6986</v>
      </c>
      <c r="N1943" s="4" t="s">
        <v>6395</v>
      </c>
      <c r="O1943" s="4" t="s">
        <v>6756</v>
      </c>
    </row>
    <row r="1944" spans="10:15" x14ac:dyDescent="0.2">
      <c r="J1944" s="26" t="s">
        <v>4125</v>
      </c>
      <c r="K1944" s="26" t="s">
        <v>5997</v>
      </c>
      <c r="N1944" s="150" t="s">
        <v>5587</v>
      </c>
      <c r="O1944" s="4" t="s">
        <v>6849</v>
      </c>
    </row>
    <row r="1945" spans="10:15" x14ac:dyDescent="0.2">
      <c r="J1945" s="26" t="s">
        <v>4125</v>
      </c>
      <c r="K1945" s="26" t="s">
        <v>5998</v>
      </c>
      <c r="N1945" s="4" t="s">
        <v>5335</v>
      </c>
      <c r="O1945" s="150" t="s">
        <v>4013</v>
      </c>
    </row>
    <row r="1946" spans="10:15" x14ac:dyDescent="0.2">
      <c r="J1946" s="26" t="s">
        <v>4125</v>
      </c>
      <c r="K1946" s="26" t="s">
        <v>5999</v>
      </c>
      <c r="N1946" s="4" t="s">
        <v>4486</v>
      </c>
      <c r="O1946" s="4" t="s">
        <v>4013</v>
      </c>
    </row>
    <row r="1947" spans="10:15" x14ac:dyDescent="0.2">
      <c r="J1947" s="26" t="s">
        <v>4125</v>
      </c>
      <c r="K1947" s="26" t="s">
        <v>6987</v>
      </c>
      <c r="N1947" s="4" t="s">
        <v>4377</v>
      </c>
      <c r="O1947" s="27" t="s">
        <v>4013</v>
      </c>
    </row>
    <row r="1948" spans="10:15" x14ac:dyDescent="0.2">
      <c r="J1948" s="26" t="s">
        <v>4125</v>
      </c>
      <c r="K1948" s="26" t="s">
        <v>6000</v>
      </c>
      <c r="N1948" s="4" t="s">
        <v>6023</v>
      </c>
      <c r="O1948" s="4" t="s">
        <v>4013</v>
      </c>
    </row>
    <row r="1949" spans="10:15" x14ac:dyDescent="0.2">
      <c r="J1949" s="26" t="s">
        <v>4125</v>
      </c>
      <c r="K1949" s="26" t="s">
        <v>6001</v>
      </c>
      <c r="N1949" s="4" t="s">
        <v>5296</v>
      </c>
      <c r="O1949" s="4" t="s">
        <v>6825</v>
      </c>
    </row>
    <row r="1950" spans="10:15" x14ac:dyDescent="0.2">
      <c r="J1950" s="26" t="s">
        <v>4126</v>
      </c>
      <c r="K1950" s="26" t="s">
        <v>6987</v>
      </c>
      <c r="N1950" s="4" t="s">
        <v>5068</v>
      </c>
      <c r="O1950" s="4" t="s">
        <v>6766</v>
      </c>
    </row>
    <row r="1951" spans="10:15" x14ac:dyDescent="0.2">
      <c r="J1951" s="26" t="s">
        <v>4127</v>
      </c>
      <c r="K1951" s="26" t="s">
        <v>6002</v>
      </c>
      <c r="N1951" s="150" t="s">
        <v>5588</v>
      </c>
      <c r="O1951" s="4" t="s">
        <v>6841</v>
      </c>
    </row>
    <row r="1952" spans="10:15" x14ac:dyDescent="0.2">
      <c r="J1952" s="26" t="s">
        <v>4127</v>
      </c>
      <c r="K1952" s="26" t="s">
        <v>6987</v>
      </c>
      <c r="N1952" s="27" t="s">
        <v>4332</v>
      </c>
      <c r="O1952" s="27" t="s">
        <v>4013</v>
      </c>
    </row>
    <row r="1953" spans="10:15" x14ac:dyDescent="0.2">
      <c r="J1953" s="26" t="s">
        <v>4127</v>
      </c>
      <c r="K1953" s="26" t="s">
        <v>4135</v>
      </c>
      <c r="N1953" s="4" t="s">
        <v>6113</v>
      </c>
      <c r="O1953" s="4" t="s">
        <v>4013</v>
      </c>
    </row>
    <row r="1954" spans="10:15" x14ac:dyDescent="0.2">
      <c r="J1954" s="26" t="s">
        <v>4128</v>
      </c>
      <c r="K1954" s="26" t="s">
        <v>6003</v>
      </c>
      <c r="N1954" s="150" t="s">
        <v>5926</v>
      </c>
      <c r="O1954" s="4" t="s">
        <v>6882</v>
      </c>
    </row>
    <row r="1955" spans="10:15" x14ac:dyDescent="0.2">
      <c r="J1955" s="26" t="s">
        <v>4128</v>
      </c>
      <c r="K1955" s="26" t="s">
        <v>6004</v>
      </c>
      <c r="N1955" s="150" t="s">
        <v>5927</v>
      </c>
      <c r="O1955" s="4" t="s">
        <v>6882</v>
      </c>
    </row>
    <row r="1956" spans="10:15" x14ac:dyDescent="0.2">
      <c r="J1956" s="26" t="s">
        <v>4128</v>
      </c>
      <c r="K1956" s="26" t="s">
        <v>4385</v>
      </c>
      <c r="N1956" s="150" t="s">
        <v>5928</v>
      </c>
      <c r="O1956" s="4" t="s">
        <v>6882</v>
      </c>
    </row>
    <row r="1957" spans="10:15" x14ac:dyDescent="0.2">
      <c r="J1957" s="26" t="s">
        <v>4128</v>
      </c>
      <c r="K1957" s="26" t="s">
        <v>6005</v>
      </c>
      <c r="N1957" s="4" t="s">
        <v>6603</v>
      </c>
      <c r="O1957" s="4" t="s">
        <v>6938</v>
      </c>
    </row>
    <row r="1958" spans="10:15" x14ac:dyDescent="0.2">
      <c r="J1958" s="26" t="s">
        <v>4128</v>
      </c>
      <c r="K1958" s="26" t="s">
        <v>6006</v>
      </c>
      <c r="N1958" s="4" t="s">
        <v>6626</v>
      </c>
      <c r="O1958" s="4" t="s">
        <v>6938</v>
      </c>
    </row>
    <row r="1959" spans="10:15" x14ac:dyDescent="0.2">
      <c r="J1959" s="26" t="s">
        <v>4128</v>
      </c>
      <c r="K1959" s="26" t="s">
        <v>6987</v>
      </c>
      <c r="N1959" s="4" t="s">
        <v>6522</v>
      </c>
      <c r="O1959" s="4" t="s">
        <v>6938</v>
      </c>
    </row>
    <row r="1960" spans="10:15" x14ac:dyDescent="0.2">
      <c r="J1960" s="26" t="s">
        <v>4128</v>
      </c>
      <c r="K1960" s="26" t="s">
        <v>6007</v>
      </c>
      <c r="N1960" s="150" t="s">
        <v>5589</v>
      </c>
      <c r="O1960" s="4" t="s">
        <v>6843</v>
      </c>
    </row>
    <row r="1961" spans="10:15" x14ac:dyDescent="0.2">
      <c r="J1961" s="26" t="s">
        <v>4129</v>
      </c>
      <c r="K1961" s="26" t="s">
        <v>6008</v>
      </c>
      <c r="N1961" s="4" t="s">
        <v>4676</v>
      </c>
      <c r="O1961" s="4" t="s">
        <v>6778</v>
      </c>
    </row>
    <row r="1962" spans="10:15" x14ac:dyDescent="0.2">
      <c r="J1962" s="26" t="s">
        <v>4129</v>
      </c>
      <c r="K1962" s="26" t="s">
        <v>6987</v>
      </c>
      <c r="N1962" s="150" t="s">
        <v>5590</v>
      </c>
      <c r="O1962" s="4" t="s">
        <v>6843</v>
      </c>
    </row>
    <row r="1963" spans="10:15" x14ac:dyDescent="0.2">
      <c r="J1963" s="26" t="s">
        <v>4129</v>
      </c>
      <c r="K1963" s="26" t="s">
        <v>6009</v>
      </c>
      <c r="N1963" s="4" t="s">
        <v>6024</v>
      </c>
      <c r="O1963" s="4" t="s">
        <v>4013</v>
      </c>
    </row>
    <row r="1964" spans="10:15" x14ac:dyDescent="0.2">
      <c r="J1964" s="26" t="s">
        <v>4129</v>
      </c>
      <c r="K1964" s="26" t="s">
        <v>6010</v>
      </c>
      <c r="N1964" s="4" t="s">
        <v>5217</v>
      </c>
      <c r="O1964" s="4" t="s">
        <v>6823</v>
      </c>
    </row>
    <row r="1965" spans="10:15" x14ac:dyDescent="0.2">
      <c r="J1965" s="26" t="s">
        <v>4130</v>
      </c>
      <c r="K1965" s="26" t="s">
        <v>6011</v>
      </c>
      <c r="N1965" s="4" t="s">
        <v>5213</v>
      </c>
      <c r="O1965" s="4" t="s">
        <v>6823</v>
      </c>
    </row>
    <row r="1966" spans="10:15" x14ac:dyDescent="0.2">
      <c r="J1966" s="26" t="s">
        <v>4130</v>
      </c>
      <c r="K1966" s="26" t="s">
        <v>6012</v>
      </c>
      <c r="N1966" s="4" t="s">
        <v>4979</v>
      </c>
      <c r="O1966" s="4" t="s">
        <v>6766</v>
      </c>
    </row>
    <row r="1967" spans="10:15" x14ac:dyDescent="0.2">
      <c r="J1967" s="26" t="s">
        <v>4130</v>
      </c>
      <c r="K1967" s="26" t="s">
        <v>6013</v>
      </c>
      <c r="N1967" s="4" t="s">
        <v>6389</v>
      </c>
      <c r="O1967" s="4" t="s">
        <v>6756</v>
      </c>
    </row>
    <row r="1968" spans="10:15" x14ac:dyDescent="0.2">
      <c r="J1968" s="26" t="s">
        <v>4130</v>
      </c>
      <c r="K1968" s="26" t="s">
        <v>6014</v>
      </c>
      <c r="N1968" s="4" t="s">
        <v>5186</v>
      </c>
      <c r="O1968" s="4" t="s">
        <v>6825</v>
      </c>
    </row>
    <row r="1969" spans="10:15" x14ac:dyDescent="0.2">
      <c r="J1969" s="26" t="s">
        <v>4130</v>
      </c>
      <c r="K1969" s="26" t="s">
        <v>6015</v>
      </c>
      <c r="N1969" s="4" t="s">
        <v>6333</v>
      </c>
      <c r="O1969" s="4" t="s">
        <v>6910</v>
      </c>
    </row>
    <row r="1970" spans="10:15" x14ac:dyDescent="0.2">
      <c r="J1970" s="26" t="s">
        <v>4130</v>
      </c>
      <c r="K1970" s="26" t="s">
        <v>6016</v>
      </c>
      <c r="N1970" s="150" t="s">
        <v>6098</v>
      </c>
      <c r="O1970" s="4" t="s">
        <v>6885</v>
      </c>
    </row>
    <row r="1971" spans="10:15" x14ac:dyDescent="0.2">
      <c r="J1971" s="26" t="s">
        <v>4130</v>
      </c>
      <c r="K1971" s="26" t="s">
        <v>6017</v>
      </c>
      <c r="N1971" s="150" t="s">
        <v>6099</v>
      </c>
      <c r="O1971" s="4" t="s">
        <v>6885</v>
      </c>
    </row>
    <row r="1972" spans="10:15" x14ac:dyDescent="0.2">
      <c r="J1972" s="26" t="s">
        <v>4130</v>
      </c>
      <c r="K1972" s="26" t="s">
        <v>6987</v>
      </c>
      <c r="N1972" s="150" t="s">
        <v>6100</v>
      </c>
      <c r="O1972" s="4" t="s">
        <v>6885</v>
      </c>
    </row>
    <row r="1973" spans="10:15" x14ac:dyDescent="0.2">
      <c r="J1973" s="26" t="s">
        <v>4130</v>
      </c>
      <c r="K1973" s="26" t="s">
        <v>6018</v>
      </c>
      <c r="N1973" s="150" t="s">
        <v>6101</v>
      </c>
      <c r="O1973" s="4" t="s">
        <v>6885</v>
      </c>
    </row>
    <row r="1974" spans="10:15" x14ac:dyDescent="0.2">
      <c r="J1974" s="26" t="s">
        <v>4130</v>
      </c>
      <c r="K1974" s="26" t="s">
        <v>6019</v>
      </c>
      <c r="N1974" s="150" t="s">
        <v>6102</v>
      </c>
      <c r="O1974" s="4" t="s">
        <v>6885</v>
      </c>
    </row>
    <row r="1975" spans="10:15" x14ac:dyDescent="0.2">
      <c r="J1975" s="26" t="s">
        <v>4131</v>
      </c>
      <c r="K1975" s="26" t="s">
        <v>6020</v>
      </c>
      <c r="N1975" s="150" t="s">
        <v>6103</v>
      </c>
      <c r="O1975" s="4" t="s">
        <v>6885</v>
      </c>
    </row>
    <row r="1976" spans="10:15" x14ac:dyDescent="0.2">
      <c r="J1976" s="26" t="s">
        <v>4131</v>
      </c>
      <c r="K1976" s="26" t="s">
        <v>6021</v>
      </c>
      <c r="N1976" s="150" t="s">
        <v>6104</v>
      </c>
      <c r="O1976" s="4" t="s">
        <v>6885</v>
      </c>
    </row>
    <row r="1977" spans="10:15" x14ac:dyDescent="0.2">
      <c r="J1977" s="26" t="s">
        <v>4131</v>
      </c>
      <c r="K1977" s="26" t="s">
        <v>6022</v>
      </c>
      <c r="N1977" s="150" t="s">
        <v>6105</v>
      </c>
      <c r="O1977" s="4" t="s">
        <v>6885</v>
      </c>
    </row>
    <row r="1978" spans="10:15" x14ac:dyDescent="0.2">
      <c r="J1978" s="26" t="s">
        <v>4131</v>
      </c>
      <c r="K1978" s="26" t="s">
        <v>6987</v>
      </c>
      <c r="N1978" s="150" t="s">
        <v>6106</v>
      </c>
      <c r="O1978" s="4" t="s">
        <v>6885</v>
      </c>
    </row>
    <row r="1979" spans="10:15" x14ac:dyDescent="0.2">
      <c r="J1979" s="26" t="s">
        <v>4131</v>
      </c>
      <c r="K1979" s="26" t="s">
        <v>6023</v>
      </c>
      <c r="N1979" s="150" t="s">
        <v>6107</v>
      </c>
      <c r="O1979" s="4" t="s">
        <v>6885</v>
      </c>
    </row>
    <row r="1980" spans="10:15" x14ac:dyDescent="0.2">
      <c r="J1980" s="26" t="s">
        <v>4131</v>
      </c>
      <c r="K1980" s="26" t="s">
        <v>6024</v>
      </c>
      <c r="N1980" s="4" t="s">
        <v>6604</v>
      </c>
      <c r="O1980" s="4" t="s">
        <v>6938</v>
      </c>
    </row>
    <row r="1981" spans="10:15" x14ac:dyDescent="0.2">
      <c r="J1981" s="26" t="s">
        <v>4131</v>
      </c>
      <c r="K1981" s="26" t="s">
        <v>6025</v>
      </c>
      <c r="N1981" s="4" t="s">
        <v>6334</v>
      </c>
      <c r="O1981" s="4" t="s">
        <v>6910</v>
      </c>
    </row>
    <row r="1982" spans="10:15" x14ac:dyDescent="0.2">
      <c r="J1982" s="26" t="s">
        <v>4131</v>
      </c>
      <c r="K1982" s="26" t="s">
        <v>6026</v>
      </c>
      <c r="N1982" s="4" t="s">
        <v>6335</v>
      </c>
      <c r="O1982" s="4" t="s">
        <v>6910</v>
      </c>
    </row>
    <row r="1983" spans="10:15" x14ac:dyDescent="0.2">
      <c r="J1983" s="26" t="s">
        <v>4132</v>
      </c>
      <c r="K1983" s="26" t="s">
        <v>6987</v>
      </c>
      <c r="N1983" s="27" t="s">
        <v>6336</v>
      </c>
      <c r="O1983" s="4" t="s">
        <v>6912</v>
      </c>
    </row>
    <row r="1984" spans="10:15" x14ac:dyDescent="0.2">
      <c r="J1984" s="26" t="s">
        <v>4132</v>
      </c>
      <c r="K1984" s="26" t="s">
        <v>6987</v>
      </c>
      <c r="N1984" s="4" t="s">
        <v>6337</v>
      </c>
      <c r="O1984" s="4" t="s">
        <v>6910</v>
      </c>
    </row>
    <row r="1985" spans="10:15" x14ac:dyDescent="0.2">
      <c r="J1985" s="26" t="s">
        <v>4133</v>
      </c>
      <c r="K1985" s="26" t="s">
        <v>6027</v>
      </c>
      <c r="N1985" s="4" t="s">
        <v>6338</v>
      </c>
      <c r="O1985" s="4" t="s">
        <v>6910</v>
      </c>
    </row>
    <row r="1986" spans="10:15" x14ac:dyDescent="0.2">
      <c r="J1986" s="26" t="s">
        <v>4133</v>
      </c>
      <c r="K1986" s="26" t="s">
        <v>6028</v>
      </c>
      <c r="N1986" s="4" t="s">
        <v>6339</v>
      </c>
      <c r="O1986" s="4" t="s">
        <v>6910</v>
      </c>
    </row>
    <row r="1987" spans="10:15" x14ac:dyDescent="0.2">
      <c r="J1987" s="26" t="s">
        <v>4134</v>
      </c>
      <c r="K1987" s="26" t="s">
        <v>6987</v>
      </c>
      <c r="N1987" s="4" t="s">
        <v>6340</v>
      </c>
      <c r="O1987" s="4" t="s">
        <v>6910</v>
      </c>
    </row>
    <row r="1988" spans="10:15" x14ac:dyDescent="0.2">
      <c r="J1988" s="26" t="s">
        <v>4135</v>
      </c>
      <c r="K1988" s="26" t="s">
        <v>6987</v>
      </c>
      <c r="N1988" s="4" t="s">
        <v>6341</v>
      </c>
      <c r="O1988" s="4" t="s">
        <v>6913</v>
      </c>
    </row>
    <row r="1989" spans="10:15" x14ac:dyDescent="0.2">
      <c r="J1989" s="26" t="s">
        <v>4136</v>
      </c>
      <c r="K1989" s="26" t="s">
        <v>6029</v>
      </c>
      <c r="N1989" s="4" t="s">
        <v>6342</v>
      </c>
      <c r="O1989" s="4" t="s">
        <v>6911</v>
      </c>
    </row>
    <row r="1990" spans="10:15" x14ac:dyDescent="0.2">
      <c r="J1990" s="26" t="s">
        <v>4136</v>
      </c>
      <c r="K1990" s="26" t="s">
        <v>6030</v>
      </c>
      <c r="N1990" s="4" t="s">
        <v>6343</v>
      </c>
      <c r="O1990" s="4" t="s">
        <v>6913</v>
      </c>
    </row>
    <row r="1991" spans="10:15" x14ac:dyDescent="0.2">
      <c r="J1991" s="26" t="s">
        <v>4136</v>
      </c>
      <c r="K1991" s="26" t="s">
        <v>6987</v>
      </c>
      <c r="N1991" s="4" t="s">
        <v>6344</v>
      </c>
      <c r="O1991" s="4" t="s">
        <v>6911</v>
      </c>
    </row>
    <row r="1992" spans="10:15" x14ac:dyDescent="0.2">
      <c r="J1992" s="26" t="s">
        <v>4137</v>
      </c>
      <c r="K1992" s="26" t="s">
        <v>6987</v>
      </c>
      <c r="N1992" s="4" t="s">
        <v>6345</v>
      </c>
      <c r="O1992" s="4" t="s">
        <v>6913</v>
      </c>
    </row>
    <row r="1993" spans="10:15" x14ac:dyDescent="0.2">
      <c r="J1993" s="26" t="s">
        <v>6988</v>
      </c>
      <c r="K1993" s="26" t="s">
        <v>6988</v>
      </c>
      <c r="N1993" s="4" t="s">
        <v>4788</v>
      </c>
      <c r="O1993" s="4" t="s">
        <v>6782</v>
      </c>
    </row>
    <row r="1994" spans="10:15" x14ac:dyDescent="0.2">
      <c r="J1994" s="31" t="s">
        <v>4138</v>
      </c>
      <c r="K1994" s="31" t="s">
        <v>6031</v>
      </c>
      <c r="N1994" s="4" t="s">
        <v>6215</v>
      </c>
      <c r="O1994" s="4" t="s">
        <v>6906</v>
      </c>
    </row>
    <row r="1995" spans="10:15" x14ac:dyDescent="0.2">
      <c r="J1995" s="31" t="s">
        <v>4138</v>
      </c>
      <c r="K1995" s="31" t="s">
        <v>6032</v>
      </c>
      <c r="N1995" s="150" t="s">
        <v>5783</v>
      </c>
      <c r="O1995" s="4" t="s">
        <v>6865</v>
      </c>
    </row>
    <row r="1996" spans="10:15" x14ac:dyDescent="0.2">
      <c r="J1996" s="31" t="s">
        <v>4138</v>
      </c>
      <c r="K1996" s="31" t="s">
        <v>6033</v>
      </c>
      <c r="N1996" s="27" t="s">
        <v>4317</v>
      </c>
      <c r="O1996" s="27" t="s">
        <v>4013</v>
      </c>
    </row>
    <row r="1997" spans="10:15" x14ac:dyDescent="0.2">
      <c r="J1997" s="31" t="s">
        <v>4138</v>
      </c>
      <c r="K1997" s="31" t="s">
        <v>6034</v>
      </c>
      <c r="N1997" s="27" t="s">
        <v>4317</v>
      </c>
      <c r="O1997" s="27" t="s">
        <v>4013</v>
      </c>
    </row>
    <row r="1998" spans="10:15" x14ac:dyDescent="0.2">
      <c r="J1998" s="31" t="s">
        <v>4138</v>
      </c>
      <c r="K1998" s="31" t="s">
        <v>6035</v>
      </c>
      <c r="N1998" s="4" t="s">
        <v>6346</v>
      </c>
      <c r="O1998" s="4" t="s">
        <v>6921</v>
      </c>
    </row>
    <row r="1999" spans="10:15" x14ac:dyDescent="0.2">
      <c r="J1999" s="31" t="s">
        <v>4138</v>
      </c>
      <c r="K1999" s="31" t="s">
        <v>6036</v>
      </c>
      <c r="N1999" s="4" t="s">
        <v>6347</v>
      </c>
      <c r="O1999" s="4" t="s">
        <v>6921</v>
      </c>
    </row>
    <row r="2000" spans="10:15" x14ac:dyDescent="0.2">
      <c r="J2000" s="31" t="s">
        <v>4138</v>
      </c>
      <c r="K2000" s="31" t="s">
        <v>6037</v>
      </c>
      <c r="N2000" s="4" t="s">
        <v>6348</v>
      </c>
      <c r="O2000" s="4" t="s">
        <v>6921</v>
      </c>
    </row>
    <row r="2001" spans="10:15" x14ac:dyDescent="0.2">
      <c r="J2001" s="31" t="s">
        <v>4138</v>
      </c>
      <c r="K2001" s="31" t="s">
        <v>6038</v>
      </c>
      <c r="N2001" s="4" t="s">
        <v>6349</v>
      </c>
      <c r="O2001" s="4" t="s">
        <v>6921</v>
      </c>
    </row>
    <row r="2002" spans="10:15" x14ac:dyDescent="0.2">
      <c r="J2002" s="31" t="s">
        <v>4138</v>
      </c>
      <c r="K2002" s="31" t="s">
        <v>6039</v>
      </c>
      <c r="N2002" s="4" t="s">
        <v>5211</v>
      </c>
      <c r="O2002" s="4" t="s">
        <v>6823</v>
      </c>
    </row>
    <row r="2003" spans="10:15" x14ac:dyDescent="0.2">
      <c r="J2003" s="31" t="s">
        <v>4138</v>
      </c>
      <c r="K2003" s="31" t="s">
        <v>6040</v>
      </c>
      <c r="N2003" s="27" t="s">
        <v>4300</v>
      </c>
      <c r="O2003" s="27" t="s">
        <v>4013</v>
      </c>
    </row>
    <row r="2004" spans="10:15" x14ac:dyDescent="0.2">
      <c r="J2004" s="31" t="s">
        <v>4138</v>
      </c>
      <c r="K2004" s="31" t="s">
        <v>6041</v>
      </c>
      <c r="N2004" s="27" t="s">
        <v>4300</v>
      </c>
      <c r="O2004" s="27" t="s">
        <v>4013</v>
      </c>
    </row>
    <row r="2005" spans="10:15" x14ac:dyDescent="0.2">
      <c r="J2005" s="31" t="s">
        <v>4138</v>
      </c>
      <c r="K2005" s="31" t="s">
        <v>6042</v>
      </c>
      <c r="N2005" s="4" t="s">
        <v>6523</v>
      </c>
      <c r="O2005" s="4" t="s">
        <v>6938</v>
      </c>
    </row>
    <row r="2006" spans="10:15" x14ac:dyDescent="0.2">
      <c r="J2006" s="31" t="s">
        <v>4138</v>
      </c>
      <c r="K2006" s="31" t="s">
        <v>6043</v>
      </c>
      <c r="N2006" s="4" t="s">
        <v>4358</v>
      </c>
      <c r="O2006" s="27" t="s">
        <v>4013</v>
      </c>
    </row>
    <row r="2007" spans="10:15" x14ac:dyDescent="0.2">
      <c r="J2007" s="31" t="s">
        <v>4138</v>
      </c>
      <c r="K2007" s="31" t="s">
        <v>6044</v>
      </c>
      <c r="N2007" s="4" t="s">
        <v>4378</v>
      </c>
      <c r="O2007" s="27" t="s">
        <v>4013</v>
      </c>
    </row>
    <row r="2008" spans="10:15" x14ac:dyDescent="0.2">
      <c r="J2008" s="31" t="s">
        <v>4138</v>
      </c>
      <c r="K2008" s="31" t="s">
        <v>6045</v>
      </c>
      <c r="N2008" s="4" t="s">
        <v>4875</v>
      </c>
      <c r="O2008" s="4" t="s">
        <v>6766</v>
      </c>
    </row>
    <row r="2009" spans="10:15" x14ac:dyDescent="0.2">
      <c r="J2009" s="31" t="s">
        <v>4138</v>
      </c>
      <c r="K2009" s="31" t="s">
        <v>6046</v>
      </c>
      <c r="N2009" s="150" t="s">
        <v>5929</v>
      </c>
      <c r="O2009" s="4" t="s">
        <v>6883</v>
      </c>
    </row>
    <row r="2010" spans="10:15" x14ac:dyDescent="0.2">
      <c r="J2010" s="31" t="s">
        <v>4138</v>
      </c>
      <c r="K2010" s="31" t="s">
        <v>6047</v>
      </c>
      <c r="N2010" s="150" t="s">
        <v>5591</v>
      </c>
      <c r="O2010" s="4" t="s">
        <v>6844</v>
      </c>
    </row>
    <row r="2011" spans="10:15" x14ac:dyDescent="0.2">
      <c r="J2011" s="31" t="s">
        <v>4138</v>
      </c>
      <c r="K2011" s="31" t="s">
        <v>6048</v>
      </c>
      <c r="N2011" s="150" t="s">
        <v>5592</v>
      </c>
      <c r="O2011" s="4" t="s">
        <v>6830</v>
      </c>
    </row>
    <row r="2012" spans="10:15" x14ac:dyDescent="0.2">
      <c r="J2012" s="31" t="s">
        <v>4138</v>
      </c>
      <c r="K2012" s="31" t="s">
        <v>6049</v>
      </c>
      <c r="N2012" s="4" t="s">
        <v>4379</v>
      </c>
      <c r="O2012" s="27" t="s">
        <v>4013</v>
      </c>
    </row>
    <row r="2013" spans="10:15" x14ac:dyDescent="0.2">
      <c r="J2013" s="31" t="s">
        <v>4138</v>
      </c>
      <c r="K2013" s="31" t="s">
        <v>6050</v>
      </c>
      <c r="N2013" s="4" t="s">
        <v>6192</v>
      </c>
      <c r="O2013" s="4" t="s">
        <v>6906</v>
      </c>
    </row>
    <row r="2014" spans="10:15" x14ac:dyDescent="0.2">
      <c r="J2014" s="31" t="s">
        <v>4138</v>
      </c>
      <c r="K2014" s="31" t="s">
        <v>6051</v>
      </c>
      <c r="N2014" s="4" t="s">
        <v>5232</v>
      </c>
      <c r="O2014" s="4" t="s">
        <v>6825</v>
      </c>
    </row>
    <row r="2015" spans="10:15" x14ac:dyDescent="0.2">
      <c r="J2015" s="31" t="s">
        <v>4138</v>
      </c>
      <c r="K2015" s="31" t="s">
        <v>6052</v>
      </c>
      <c r="N2015" s="150" t="s">
        <v>5784</v>
      </c>
      <c r="O2015" s="4" t="s">
        <v>6871</v>
      </c>
    </row>
    <row r="2016" spans="10:15" x14ac:dyDescent="0.2">
      <c r="J2016" s="31" t="s">
        <v>4138</v>
      </c>
      <c r="K2016" s="31" t="s">
        <v>6053</v>
      </c>
      <c r="N2016" s="4" t="s">
        <v>6524</v>
      </c>
      <c r="O2016" s="4" t="s">
        <v>4013</v>
      </c>
    </row>
    <row r="2017" spans="10:15" x14ac:dyDescent="0.2">
      <c r="J2017" s="31" t="s">
        <v>4138</v>
      </c>
      <c r="K2017" s="31" t="s">
        <v>6054</v>
      </c>
      <c r="N2017" s="4" t="s">
        <v>6621</v>
      </c>
      <c r="O2017" s="4" t="s">
        <v>6938</v>
      </c>
    </row>
    <row r="2018" spans="10:15" x14ac:dyDescent="0.2">
      <c r="J2018" s="31" t="s">
        <v>4138</v>
      </c>
      <c r="K2018" s="31" t="s">
        <v>6055</v>
      </c>
      <c r="N2018" s="150" t="s">
        <v>5419</v>
      </c>
      <c r="O2018" s="4" t="s">
        <v>6827</v>
      </c>
    </row>
    <row r="2019" spans="10:15" x14ac:dyDescent="0.2">
      <c r="J2019" s="31" t="s">
        <v>4138</v>
      </c>
      <c r="K2019" s="31" t="s">
        <v>6056</v>
      </c>
      <c r="N2019" s="4" t="s">
        <v>6605</v>
      </c>
      <c r="O2019" s="4" t="s">
        <v>6938</v>
      </c>
    </row>
    <row r="2020" spans="10:15" x14ac:dyDescent="0.2">
      <c r="J2020" s="31" t="s">
        <v>4138</v>
      </c>
      <c r="K2020" s="31" t="s">
        <v>6057</v>
      </c>
      <c r="N2020" s="150" t="s">
        <v>5785</v>
      </c>
      <c r="O2020" s="4" t="s">
        <v>6869</v>
      </c>
    </row>
    <row r="2021" spans="10:15" x14ac:dyDescent="0.2">
      <c r="J2021" s="31" t="s">
        <v>4138</v>
      </c>
      <c r="K2021" s="31" t="s">
        <v>6058</v>
      </c>
      <c r="N2021" s="150" t="s">
        <v>5593</v>
      </c>
      <c r="O2021" s="4" t="s">
        <v>6843</v>
      </c>
    </row>
    <row r="2022" spans="10:15" x14ac:dyDescent="0.2">
      <c r="J2022" s="31" t="s">
        <v>4138</v>
      </c>
      <c r="K2022" s="31" t="s">
        <v>6059</v>
      </c>
      <c r="N2022" s="4" t="s">
        <v>4789</v>
      </c>
      <c r="O2022" s="4" t="s">
        <v>6782</v>
      </c>
    </row>
    <row r="2023" spans="10:15" x14ac:dyDescent="0.2">
      <c r="J2023" s="31" t="s">
        <v>4138</v>
      </c>
      <c r="K2023" s="31" t="s">
        <v>6060</v>
      </c>
      <c r="N2023" s="4" t="s">
        <v>4790</v>
      </c>
      <c r="O2023" s="4" t="s">
        <v>6782</v>
      </c>
    </row>
    <row r="2024" spans="10:15" x14ac:dyDescent="0.2">
      <c r="J2024" s="31" t="s">
        <v>4138</v>
      </c>
      <c r="K2024" s="31" t="s">
        <v>6061</v>
      </c>
      <c r="N2024" s="4" t="s">
        <v>4791</v>
      </c>
      <c r="O2024" s="4" t="s">
        <v>6782</v>
      </c>
    </row>
    <row r="2025" spans="10:15" x14ac:dyDescent="0.2">
      <c r="J2025" s="31" t="s">
        <v>4138</v>
      </c>
      <c r="K2025" s="31" t="s">
        <v>6062</v>
      </c>
      <c r="N2025" s="150" t="s">
        <v>5594</v>
      </c>
      <c r="O2025" s="4" t="s">
        <v>6835</v>
      </c>
    </row>
    <row r="2026" spans="10:15" x14ac:dyDescent="0.2">
      <c r="J2026" s="31" t="s">
        <v>4138</v>
      </c>
      <c r="K2026" s="31" t="s">
        <v>6063</v>
      </c>
      <c r="N2026" s="4" t="s">
        <v>4980</v>
      </c>
      <c r="O2026" s="4" t="s">
        <v>6766</v>
      </c>
    </row>
    <row r="2027" spans="10:15" x14ac:dyDescent="0.2">
      <c r="J2027" s="31" t="s">
        <v>4138</v>
      </c>
      <c r="K2027" s="31" t="s">
        <v>6064</v>
      </c>
      <c r="N2027" s="4" t="s">
        <v>4981</v>
      </c>
      <c r="O2027" s="4" t="s">
        <v>6766</v>
      </c>
    </row>
    <row r="2028" spans="10:15" x14ac:dyDescent="0.2">
      <c r="J2028" s="31" t="s">
        <v>4138</v>
      </c>
      <c r="K2028" s="31" t="s">
        <v>6065</v>
      </c>
      <c r="N2028" s="4" t="s">
        <v>4813</v>
      </c>
      <c r="O2028" s="4" t="s">
        <v>6766</v>
      </c>
    </row>
    <row r="2029" spans="10:15" x14ac:dyDescent="0.2">
      <c r="J2029" s="31" t="s">
        <v>4138</v>
      </c>
      <c r="K2029" s="31" t="s">
        <v>6066</v>
      </c>
      <c r="N2029" s="4" t="s">
        <v>5142</v>
      </c>
      <c r="O2029" s="4" t="s">
        <v>6766</v>
      </c>
    </row>
    <row r="2030" spans="10:15" x14ac:dyDescent="0.2">
      <c r="J2030" s="31" t="s">
        <v>4138</v>
      </c>
      <c r="K2030" s="31" t="s">
        <v>6067</v>
      </c>
      <c r="N2030" s="150" t="s">
        <v>5595</v>
      </c>
      <c r="O2030" s="4" t="s">
        <v>6830</v>
      </c>
    </row>
    <row r="2031" spans="10:15" x14ac:dyDescent="0.2">
      <c r="J2031" s="26" t="s">
        <v>4139</v>
      </c>
      <c r="K2031" s="31" t="s">
        <v>6068</v>
      </c>
      <c r="N2031" s="150" t="s">
        <v>5786</v>
      </c>
      <c r="O2031" s="4" t="s">
        <v>6866</v>
      </c>
    </row>
    <row r="2032" spans="10:15" x14ac:dyDescent="0.2">
      <c r="J2032" s="26" t="s">
        <v>4139</v>
      </c>
      <c r="K2032" s="31" t="s">
        <v>6069</v>
      </c>
      <c r="N2032" s="150" t="s">
        <v>5787</v>
      </c>
      <c r="O2032" s="4" t="s">
        <v>6866</v>
      </c>
    </row>
    <row r="2033" spans="10:15" x14ac:dyDescent="0.2">
      <c r="J2033" s="26" t="s">
        <v>4139</v>
      </c>
      <c r="K2033" s="31" t="s">
        <v>6070</v>
      </c>
      <c r="N2033" s="150" t="s">
        <v>5596</v>
      </c>
      <c r="O2033" s="4" t="s">
        <v>6840</v>
      </c>
    </row>
    <row r="2034" spans="10:15" x14ac:dyDescent="0.2">
      <c r="J2034" s="26" t="s">
        <v>4139</v>
      </c>
      <c r="K2034" s="31" t="s">
        <v>6071</v>
      </c>
      <c r="N2034" s="150" t="s">
        <v>5788</v>
      </c>
      <c r="O2034" s="4" t="s">
        <v>6866</v>
      </c>
    </row>
    <row r="2035" spans="10:15" x14ac:dyDescent="0.2">
      <c r="J2035" s="26" t="s">
        <v>4139</v>
      </c>
      <c r="K2035" s="31" t="s">
        <v>6072</v>
      </c>
      <c r="N2035" s="150" t="s">
        <v>5873</v>
      </c>
      <c r="O2035" s="4" t="s">
        <v>6879</v>
      </c>
    </row>
    <row r="2036" spans="10:15" x14ac:dyDescent="0.2">
      <c r="J2036" s="26" t="s">
        <v>4139</v>
      </c>
      <c r="K2036" s="31" t="s">
        <v>6073</v>
      </c>
      <c r="N2036" s="150" t="s">
        <v>5874</v>
      </c>
      <c r="O2036" s="4" t="s">
        <v>6879</v>
      </c>
    </row>
    <row r="2037" spans="10:15" x14ac:dyDescent="0.2">
      <c r="J2037" s="26" t="s">
        <v>4139</v>
      </c>
      <c r="K2037" s="31" t="s">
        <v>6074</v>
      </c>
      <c r="N2037" s="150" t="s">
        <v>5597</v>
      </c>
      <c r="O2037" s="4" t="s">
        <v>6838</v>
      </c>
    </row>
    <row r="2038" spans="10:15" x14ac:dyDescent="0.2">
      <c r="J2038" s="26" t="s">
        <v>4139</v>
      </c>
      <c r="K2038" s="31" t="s">
        <v>6075</v>
      </c>
      <c r="N2038" s="150" t="s">
        <v>5598</v>
      </c>
      <c r="O2038" s="4" t="s">
        <v>6840</v>
      </c>
    </row>
    <row r="2039" spans="10:15" x14ac:dyDescent="0.2">
      <c r="J2039" s="26" t="s">
        <v>4139</v>
      </c>
      <c r="K2039" s="31" t="s">
        <v>6076</v>
      </c>
      <c r="N2039" s="150" t="s">
        <v>5599</v>
      </c>
      <c r="O2039" s="4" t="s">
        <v>6859</v>
      </c>
    </row>
    <row r="2040" spans="10:15" x14ac:dyDescent="0.2">
      <c r="J2040" s="26" t="s">
        <v>4139</v>
      </c>
      <c r="K2040" s="43" t="s">
        <v>6077</v>
      </c>
      <c r="N2040" s="153" t="s">
        <v>4550</v>
      </c>
      <c r="O2040" s="4" t="s">
        <v>4013</v>
      </c>
    </row>
    <row r="2041" spans="10:15" x14ac:dyDescent="0.2">
      <c r="J2041" s="26" t="s">
        <v>4139</v>
      </c>
      <c r="K2041" s="31" t="s">
        <v>6078</v>
      </c>
      <c r="N2041" s="4" t="s">
        <v>5085</v>
      </c>
      <c r="O2041" s="4" t="s">
        <v>6766</v>
      </c>
    </row>
    <row r="2042" spans="10:15" x14ac:dyDescent="0.2">
      <c r="J2042" s="26" t="s">
        <v>4139</v>
      </c>
      <c r="K2042" s="31" t="s">
        <v>6079</v>
      </c>
      <c r="N2042" s="4" t="s">
        <v>5086</v>
      </c>
      <c r="O2042" s="4" t="s">
        <v>6766</v>
      </c>
    </row>
    <row r="2043" spans="10:15" x14ac:dyDescent="0.2">
      <c r="J2043" s="26" t="s">
        <v>4139</v>
      </c>
      <c r="K2043" s="31" t="s">
        <v>6080</v>
      </c>
      <c r="N2043" s="4" t="s">
        <v>5087</v>
      </c>
      <c r="O2043" s="4" t="s">
        <v>6766</v>
      </c>
    </row>
    <row r="2044" spans="10:15" x14ac:dyDescent="0.2">
      <c r="J2044" s="26" t="s">
        <v>4139</v>
      </c>
      <c r="K2044" s="31" t="s">
        <v>6081</v>
      </c>
      <c r="N2044" s="4" t="s">
        <v>5088</v>
      </c>
      <c r="O2044" s="4" t="s">
        <v>6766</v>
      </c>
    </row>
    <row r="2045" spans="10:15" x14ac:dyDescent="0.2">
      <c r="J2045" s="26" t="s">
        <v>4139</v>
      </c>
      <c r="K2045" s="31" t="s">
        <v>6082</v>
      </c>
      <c r="N2045" s="4" t="s">
        <v>5089</v>
      </c>
      <c r="O2045" s="4" t="s">
        <v>6766</v>
      </c>
    </row>
    <row r="2046" spans="10:15" x14ac:dyDescent="0.2">
      <c r="J2046" s="26" t="s">
        <v>4139</v>
      </c>
      <c r="K2046" s="31" t="s">
        <v>6083</v>
      </c>
      <c r="N2046" s="150" t="s">
        <v>5600</v>
      </c>
      <c r="O2046" s="4" t="s">
        <v>6860</v>
      </c>
    </row>
    <row r="2047" spans="10:15" x14ac:dyDescent="0.2">
      <c r="J2047" s="26" t="s">
        <v>4139</v>
      </c>
      <c r="K2047" s="31" t="s">
        <v>6084</v>
      </c>
      <c r="N2047" s="150" t="s">
        <v>5420</v>
      </c>
      <c r="O2047" s="4" t="s">
        <v>6828</v>
      </c>
    </row>
    <row r="2048" spans="10:15" x14ac:dyDescent="0.2">
      <c r="J2048" s="26" t="s">
        <v>4139</v>
      </c>
      <c r="K2048" s="31" t="s">
        <v>6085</v>
      </c>
      <c r="N2048" s="150" t="s">
        <v>5421</v>
      </c>
      <c r="O2048" s="4" t="s">
        <v>6827</v>
      </c>
    </row>
    <row r="2049" spans="10:15" x14ac:dyDescent="0.2">
      <c r="J2049" s="26" t="s">
        <v>4139</v>
      </c>
      <c r="K2049" s="31" t="s">
        <v>6086</v>
      </c>
      <c r="N2049" s="4" t="s">
        <v>4792</v>
      </c>
      <c r="O2049" s="4" t="s">
        <v>6782</v>
      </c>
    </row>
    <row r="2050" spans="10:15" x14ac:dyDescent="0.2">
      <c r="J2050" s="26" t="s">
        <v>4139</v>
      </c>
      <c r="K2050" s="44" t="s">
        <v>6087</v>
      </c>
      <c r="N2050" s="4" t="s">
        <v>6350</v>
      </c>
      <c r="O2050" s="4" t="s">
        <v>6910</v>
      </c>
    </row>
    <row r="2051" spans="10:15" x14ac:dyDescent="0.2">
      <c r="J2051" s="26" t="s">
        <v>4139</v>
      </c>
      <c r="K2051" s="31" t="s">
        <v>6088</v>
      </c>
      <c r="N2051" s="4" t="s">
        <v>4793</v>
      </c>
      <c r="O2051" s="4" t="s">
        <v>6788</v>
      </c>
    </row>
    <row r="2052" spans="10:15" x14ac:dyDescent="0.2">
      <c r="J2052" s="26" t="s">
        <v>4139</v>
      </c>
      <c r="K2052" s="31" t="s">
        <v>6089</v>
      </c>
      <c r="N2052" s="4" t="s">
        <v>4794</v>
      </c>
      <c r="O2052" s="4" t="s">
        <v>6793</v>
      </c>
    </row>
    <row r="2053" spans="10:15" x14ac:dyDescent="0.2">
      <c r="J2053" s="26" t="s">
        <v>4139</v>
      </c>
      <c r="K2053" s="31" t="s">
        <v>6090</v>
      </c>
      <c r="N2053" s="4" t="s">
        <v>4444</v>
      </c>
      <c r="O2053" s="4" t="s">
        <v>6759</v>
      </c>
    </row>
    <row r="2054" spans="10:15" x14ac:dyDescent="0.2">
      <c r="J2054" s="26" t="s">
        <v>4139</v>
      </c>
      <c r="K2054" s="31" t="s">
        <v>6091</v>
      </c>
      <c r="N2054" s="27" t="s">
        <v>4301</v>
      </c>
      <c r="O2054" s="27" t="s">
        <v>4013</v>
      </c>
    </row>
    <row r="2055" spans="10:15" x14ac:dyDescent="0.2">
      <c r="J2055" s="26" t="s">
        <v>4139</v>
      </c>
      <c r="K2055" s="31" t="s">
        <v>6092</v>
      </c>
      <c r="N2055" s="4" t="s">
        <v>6525</v>
      </c>
      <c r="O2055" s="4" t="s">
        <v>6938</v>
      </c>
    </row>
    <row r="2056" spans="10:15" x14ac:dyDescent="0.2">
      <c r="J2056" s="26" t="s">
        <v>4139</v>
      </c>
      <c r="K2056" s="31" t="s">
        <v>6093</v>
      </c>
      <c r="N2056" s="4" t="s">
        <v>6526</v>
      </c>
      <c r="O2056" s="4" t="s">
        <v>6938</v>
      </c>
    </row>
    <row r="2057" spans="10:15" x14ac:dyDescent="0.2">
      <c r="J2057" s="26" t="s">
        <v>4139</v>
      </c>
      <c r="K2057" s="31" t="s">
        <v>6094</v>
      </c>
      <c r="N2057" s="4" t="s">
        <v>4398</v>
      </c>
      <c r="O2057" s="27" t="s">
        <v>4013</v>
      </c>
    </row>
    <row r="2058" spans="10:15" x14ac:dyDescent="0.2">
      <c r="J2058" s="26" t="s">
        <v>4139</v>
      </c>
      <c r="K2058" s="31" t="s">
        <v>6095</v>
      </c>
      <c r="N2058" s="4" t="s">
        <v>6417</v>
      </c>
      <c r="O2058" s="4" t="s">
        <v>4013</v>
      </c>
    </row>
    <row r="2059" spans="10:15" x14ac:dyDescent="0.2">
      <c r="J2059" s="26" t="s">
        <v>4139</v>
      </c>
      <c r="K2059" s="44" t="s">
        <v>6096</v>
      </c>
      <c r="N2059" s="150" t="s">
        <v>5601</v>
      </c>
      <c r="O2059" s="4" t="s">
        <v>6835</v>
      </c>
    </row>
    <row r="2060" spans="10:15" x14ac:dyDescent="0.2">
      <c r="J2060" s="26" t="s">
        <v>4139</v>
      </c>
      <c r="K2060" s="31" t="s">
        <v>6097</v>
      </c>
      <c r="N2060" s="4" t="s">
        <v>6139</v>
      </c>
      <c r="O2060" s="4" t="s">
        <v>4013</v>
      </c>
    </row>
    <row r="2061" spans="10:15" x14ac:dyDescent="0.2">
      <c r="J2061" s="26" t="s">
        <v>4139</v>
      </c>
      <c r="K2061" s="31" t="s">
        <v>6098</v>
      </c>
      <c r="N2061" s="4" t="s">
        <v>4498</v>
      </c>
      <c r="O2061" s="4" t="s">
        <v>4013</v>
      </c>
    </row>
    <row r="2062" spans="10:15" x14ac:dyDescent="0.2">
      <c r="J2062" s="26" t="s">
        <v>4139</v>
      </c>
      <c r="K2062" s="31" t="s">
        <v>6099</v>
      </c>
      <c r="N2062" s="150" t="s">
        <v>5602</v>
      </c>
      <c r="O2062" s="4" t="s">
        <v>6861</v>
      </c>
    </row>
    <row r="2063" spans="10:15" x14ac:dyDescent="0.2">
      <c r="J2063" s="26" t="s">
        <v>4139</v>
      </c>
      <c r="K2063" s="31" t="s">
        <v>6100</v>
      </c>
      <c r="N2063" s="164" t="s">
        <v>5993</v>
      </c>
      <c r="O2063" s="4" t="s">
        <v>6884</v>
      </c>
    </row>
    <row r="2064" spans="10:15" x14ac:dyDescent="0.2">
      <c r="J2064" s="26" t="s">
        <v>4139</v>
      </c>
      <c r="K2064" s="31" t="s">
        <v>6101</v>
      </c>
      <c r="N2064" s="4" t="s">
        <v>6527</v>
      </c>
      <c r="O2064" s="4" t="s">
        <v>6938</v>
      </c>
    </row>
    <row r="2065" spans="10:15" x14ac:dyDescent="0.2">
      <c r="J2065" s="26" t="s">
        <v>4139</v>
      </c>
      <c r="K2065" s="31" t="s">
        <v>6102</v>
      </c>
      <c r="N2065" s="4" t="s">
        <v>5143</v>
      </c>
      <c r="O2065" s="4" t="s">
        <v>6800</v>
      </c>
    </row>
    <row r="2066" spans="10:15" x14ac:dyDescent="0.2">
      <c r="J2066" s="26" t="s">
        <v>4139</v>
      </c>
      <c r="K2066" s="31" t="s">
        <v>6103</v>
      </c>
      <c r="N2066" s="4" t="s">
        <v>4677</v>
      </c>
      <c r="O2066" s="4" t="s">
        <v>6778</v>
      </c>
    </row>
    <row r="2067" spans="10:15" x14ac:dyDescent="0.2">
      <c r="J2067" s="26" t="s">
        <v>4139</v>
      </c>
      <c r="K2067" s="31" t="s">
        <v>6104</v>
      </c>
      <c r="N2067" s="4" t="s">
        <v>4795</v>
      </c>
      <c r="O2067" s="4" t="s">
        <v>6779</v>
      </c>
    </row>
    <row r="2068" spans="10:15" x14ac:dyDescent="0.2">
      <c r="J2068" s="26" t="s">
        <v>4139</v>
      </c>
      <c r="K2068" s="31" t="s">
        <v>6105</v>
      </c>
      <c r="N2068" s="4" t="s">
        <v>4796</v>
      </c>
      <c r="O2068" s="4" t="s">
        <v>6780</v>
      </c>
    </row>
    <row r="2069" spans="10:15" x14ac:dyDescent="0.2">
      <c r="J2069" s="26" t="s">
        <v>4139</v>
      </c>
      <c r="K2069" s="31" t="s">
        <v>6106</v>
      </c>
      <c r="N2069" s="4" t="s">
        <v>4797</v>
      </c>
      <c r="O2069" s="4" t="s">
        <v>6794</v>
      </c>
    </row>
    <row r="2070" spans="10:15" x14ac:dyDescent="0.2">
      <c r="J2070" s="26" t="s">
        <v>4139</v>
      </c>
      <c r="K2070" s="31" t="s">
        <v>6107</v>
      </c>
      <c r="N2070" s="4" t="s">
        <v>4876</v>
      </c>
      <c r="O2070" s="4" t="s">
        <v>6766</v>
      </c>
    </row>
    <row r="2071" spans="10:15" x14ac:dyDescent="0.2">
      <c r="J2071" s="26" t="s">
        <v>4139</v>
      </c>
      <c r="K2071" s="31" t="s">
        <v>6108</v>
      </c>
      <c r="N2071" s="4" t="s">
        <v>4877</v>
      </c>
      <c r="O2071" s="4" t="s">
        <v>6766</v>
      </c>
    </row>
    <row r="2072" spans="10:15" x14ac:dyDescent="0.2">
      <c r="J2072" s="26" t="s">
        <v>4139</v>
      </c>
      <c r="K2072" s="31" t="s">
        <v>6109</v>
      </c>
      <c r="N2072" s="4" t="s">
        <v>4878</v>
      </c>
      <c r="O2072" s="4" t="s">
        <v>6766</v>
      </c>
    </row>
    <row r="2073" spans="10:15" x14ac:dyDescent="0.2">
      <c r="J2073" s="26" t="s">
        <v>4139</v>
      </c>
      <c r="K2073" s="31" t="s">
        <v>6110</v>
      </c>
      <c r="N2073" s="150" t="s">
        <v>4655</v>
      </c>
      <c r="O2073" s="150" t="s">
        <v>6766</v>
      </c>
    </row>
    <row r="2074" spans="10:15" x14ac:dyDescent="0.2">
      <c r="J2074" s="26" t="s">
        <v>4139</v>
      </c>
      <c r="K2074" s="31" t="s">
        <v>6111</v>
      </c>
      <c r="N2074" s="150" t="s">
        <v>4656</v>
      </c>
      <c r="O2074" s="150" t="s">
        <v>6766</v>
      </c>
    </row>
    <row r="2075" spans="10:15" x14ac:dyDescent="0.2">
      <c r="J2075" s="26" t="s">
        <v>4139</v>
      </c>
      <c r="K2075" s="31" t="s">
        <v>6112</v>
      </c>
      <c r="N2075" s="150" t="s">
        <v>4657</v>
      </c>
      <c r="O2075" s="150" t="s">
        <v>6766</v>
      </c>
    </row>
    <row r="2076" spans="10:15" x14ac:dyDescent="0.2">
      <c r="J2076" s="26" t="s">
        <v>4140</v>
      </c>
      <c r="K2076" s="26" t="s">
        <v>6989</v>
      </c>
      <c r="N2076" s="150" t="s">
        <v>4658</v>
      </c>
      <c r="O2076" s="150" t="s">
        <v>6766</v>
      </c>
    </row>
    <row r="2077" spans="10:15" x14ac:dyDescent="0.2">
      <c r="J2077" s="26" t="s">
        <v>4141</v>
      </c>
      <c r="K2077" s="26" t="s">
        <v>6989</v>
      </c>
      <c r="N2077" s="150" t="s">
        <v>4659</v>
      </c>
      <c r="O2077" s="150" t="s">
        <v>6766</v>
      </c>
    </row>
    <row r="2078" spans="10:15" x14ac:dyDescent="0.2">
      <c r="J2078" s="26" t="s">
        <v>6990</v>
      </c>
      <c r="K2078" s="26" t="s">
        <v>6990</v>
      </c>
      <c r="N2078" s="150" t="s">
        <v>4660</v>
      </c>
      <c r="O2078" s="150" t="s">
        <v>6766</v>
      </c>
    </row>
    <row r="2079" spans="10:15" x14ac:dyDescent="0.2">
      <c r="J2079" s="26" t="s">
        <v>6723</v>
      </c>
      <c r="K2079" s="26" t="s">
        <v>6113</v>
      </c>
      <c r="N2079" s="150" t="s">
        <v>4661</v>
      </c>
      <c r="O2079" s="150" t="s">
        <v>6766</v>
      </c>
    </row>
    <row r="2080" spans="10:15" x14ac:dyDescent="0.2">
      <c r="J2080" s="26" t="s">
        <v>4142</v>
      </c>
      <c r="K2080" s="26" t="s">
        <v>6114</v>
      </c>
      <c r="N2080" s="150" t="s">
        <v>4661</v>
      </c>
      <c r="O2080" s="150" t="s">
        <v>6769</v>
      </c>
    </row>
    <row r="2081" spans="10:15" x14ac:dyDescent="0.2">
      <c r="J2081" s="26" t="s">
        <v>4143</v>
      </c>
      <c r="K2081" s="26" t="s">
        <v>6115</v>
      </c>
      <c r="N2081" s="150" t="s">
        <v>4661</v>
      </c>
      <c r="O2081" s="150" t="s">
        <v>6770</v>
      </c>
    </row>
    <row r="2082" spans="10:15" x14ac:dyDescent="0.2">
      <c r="J2082" s="26" t="s">
        <v>4144</v>
      </c>
      <c r="K2082" s="26" t="s">
        <v>6116</v>
      </c>
      <c r="N2082" s="150" t="s">
        <v>4661</v>
      </c>
      <c r="O2082" s="150" t="s">
        <v>6771</v>
      </c>
    </row>
    <row r="2083" spans="10:15" x14ac:dyDescent="0.2">
      <c r="J2083" s="26" t="s">
        <v>4144</v>
      </c>
      <c r="K2083" s="26" t="s">
        <v>4527</v>
      </c>
      <c r="N2083" s="150" t="s">
        <v>4661</v>
      </c>
      <c r="O2083" s="150" t="s">
        <v>6772</v>
      </c>
    </row>
    <row r="2084" spans="10:15" x14ac:dyDescent="0.2">
      <c r="J2084" s="26" t="s">
        <v>4144</v>
      </c>
      <c r="K2084" s="26" t="s">
        <v>6117</v>
      </c>
      <c r="N2084" s="150" t="s">
        <v>4661</v>
      </c>
      <c r="O2084" s="150" t="s">
        <v>6773</v>
      </c>
    </row>
    <row r="2085" spans="10:15" x14ac:dyDescent="0.2">
      <c r="J2085" s="26" t="s">
        <v>4144</v>
      </c>
      <c r="K2085" s="26" t="s">
        <v>6118</v>
      </c>
      <c r="N2085" s="150" t="s">
        <v>4661</v>
      </c>
      <c r="O2085" s="150" t="s">
        <v>6776</v>
      </c>
    </row>
    <row r="2086" spans="10:15" x14ac:dyDescent="0.2">
      <c r="J2086" s="26" t="s">
        <v>4145</v>
      </c>
      <c r="K2086" s="26" t="s">
        <v>6119</v>
      </c>
      <c r="N2086" s="150" t="s">
        <v>4661</v>
      </c>
      <c r="O2086" s="150" t="s">
        <v>6775</v>
      </c>
    </row>
    <row r="2087" spans="10:15" x14ac:dyDescent="0.2">
      <c r="J2087" s="26" t="s">
        <v>4145</v>
      </c>
      <c r="K2087" s="26" t="s">
        <v>6120</v>
      </c>
      <c r="N2087" s="150" t="s">
        <v>4662</v>
      </c>
      <c r="O2087" s="150" t="s">
        <v>6766</v>
      </c>
    </row>
    <row r="2088" spans="10:15" x14ac:dyDescent="0.2">
      <c r="J2088" s="26" t="s">
        <v>4145</v>
      </c>
      <c r="K2088" s="26" t="s">
        <v>6121</v>
      </c>
      <c r="N2088" s="150" t="s">
        <v>4663</v>
      </c>
      <c r="O2088" s="150" t="s">
        <v>6766</v>
      </c>
    </row>
    <row r="2089" spans="10:15" x14ac:dyDescent="0.2">
      <c r="J2089" s="26" t="s">
        <v>3886</v>
      </c>
      <c r="K2089" s="26" t="s">
        <v>6122</v>
      </c>
      <c r="N2089" s="150" t="s">
        <v>4663</v>
      </c>
      <c r="O2089" s="150" t="s">
        <v>6769</v>
      </c>
    </row>
    <row r="2090" spans="10:15" x14ac:dyDescent="0.2">
      <c r="J2090" s="26" t="s">
        <v>3886</v>
      </c>
      <c r="K2090" s="26" t="s">
        <v>6123</v>
      </c>
      <c r="N2090" s="150" t="s">
        <v>4663</v>
      </c>
      <c r="O2090" s="150" t="s">
        <v>6770</v>
      </c>
    </row>
    <row r="2091" spans="10:15" x14ac:dyDescent="0.2">
      <c r="J2091" s="26" t="s">
        <v>3886</v>
      </c>
      <c r="K2091" s="26" t="s">
        <v>6124</v>
      </c>
      <c r="N2091" s="150" t="s">
        <v>4663</v>
      </c>
      <c r="O2091" s="150" t="s">
        <v>6771</v>
      </c>
    </row>
    <row r="2092" spans="10:15" x14ac:dyDescent="0.2">
      <c r="J2092" s="26" t="s">
        <v>3886</v>
      </c>
      <c r="K2092" s="26" t="s">
        <v>6125</v>
      </c>
      <c r="N2092" s="150" t="s">
        <v>4663</v>
      </c>
      <c r="O2092" s="150" t="s">
        <v>6772</v>
      </c>
    </row>
    <row r="2093" spans="10:15" x14ac:dyDescent="0.2">
      <c r="J2093" s="26" t="s">
        <v>3886</v>
      </c>
      <c r="K2093" s="26" t="s">
        <v>6126</v>
      </c>
      <c r="N2093" s="150" t="s">
        <v>4663</v>
      </c>
      <c r="O2093" s="150" t="s">
        <v>6773</v>
      </c>
    </row>
    <row r="2094" spans="10:15" x14ac:dyDescent="0.2">
      <c r="J2094" s="26" t="s">
        <v>3886</v>
      </c>
      <c r="K2094" s="26" t="s">
        <v>6127</v>
      </c>
      <c r="N2094" s="150" t="s">
        <v>4663</v>
      </c>
      <c r="O2094" s="150" t="s">
        <v>6774</v>
      </c>
    </row>
    <row r="2095" spans="10:15" x14ac:dyDescent="0.2">
      <c r="J2095" s="26" t="s">
        <v>3886</v>
      </c>
      <c r="K2095" s="26" t="s">
        <v>6128</v>
      </c>
      <c r="N2095" s="4" t="s">
        <v>4982</v>
      </c>
      <c r="O2095" s="4" t="s">
        <v>6766</v>
      </c>
    </row>
    <row r="2096" spans="10:15" x14ac:dyDescent="0.2">
      <c r="J2096" s="26" t="s">
        <v>3886</v>
      </c>
      <c r="K2096" s="26" t="s">
        <v>6129</v>
      </c>
      <c r="N2096" s="4" t="s">
        <v>4983</v>
      </c>
      <c r="O2096" s="4" t="s">
        <v>6766</v>
      </c>
    </row>
    <row r="2097" spans="10:15" x14ac:dyDescent="0.2">
      <c r="J2097" s="26" t="s">
        <v>3886</v>
      </c>
      <c r="K2097" s="26" t="s">
        <v>6130</v>
      </c>
      <c r="N2097" s="4" t="s">
        <v>4798</v>
      </c>
      <c r="O2097" s="4" t="s">
        <v>6779</v>
      </c>
    </row>
    <row r="2098" spans="10:15" x14ac:dyDescent="0.2">
      <c r="J2098" s="26" t="s">
        <v>3886</v>
      </c>
      <c r="K2098" s="26" t="s">
        <v>6131</v>
      </c>
      <c r="N2098" s="4" t="s">
        <v>4799</v>
      </c>
      <c r="O2098" s="4" t="s">
        <v>6795</v>
      </c>
    </row>
    <row r="2099" spans="10:15" x14ac:dyDescent="0.2">
      <c r="J2099" s="26" t="s">
        <v>3886</v>
      </c>
      <c r="K2099" s="26" t="s">
        <v>6132</v>
      </c>
      <c r="N2099" s="164" t="s">
        <v>5989</v>
      </c>
      <c r="O2099" s="4" t="s">
        <v>6884</v>
      </c>
    </row>
    <row r="2100" spans="10:15" x14ac:dyDescent="0.2">
      <c r="J2100" s="26" t="s">
        <v>3886</v>
      </c>
      <c r="K2100" s="26" t="s">
        <v>6133</v>
      </c>
      <c r="N2100" s="4" t="s">
        <v>4453</v>
      </c>
      <c r="O2100" s="4" t="s">
        <v>6759</v>
      </c>
    </row>
    <row r="2101" spans="10:15" x14ac:dyDescent="0.2">
      <c r="J2101" s="26" t="s">
        <v>4146</v>
      </c>
      <c r="K2101" s="26" t="s">
        <v>6134</v>
      </c>
      <c r="N2101" s="148" t="s">
        <v>4490</v>
      </c>
      <c r="O2101" s="4" t="s">
        <v>4013</v>
      </c>
    </row>
    <row r="2102" spans="10:15" x14ac:dyDescent="0.2">
      <c r="J2102" s="26" t="s">
        <v>4146</v>
      </c>
      <c r="K2102" s="26" t="s">
        <v>6135</v>
      </c>
      <c r="N2102" s="150" t="s">
        <v>5789</v>
      </c>
      <c r="O2102" s="4" t="s">
        <v>6865</v>
      </c>
    </row>
    <row r="2103" spans="10:15" x14ac:dyDescent="0.2">
      <c r="J2103" s="26" t="s">
        <v>4146</v>
      </c>
      <c r="K2103" s="26" t="s">
        <v>6136</v>
      </c>
      <c r="N2103" s="150" t="s">
        <v>5790</v>
      </c>
      <c r="O2103" s="4" t="s">
        <v>6873</v>
      </c>
    </row>
    <row r="2104" spans="10:15" x14ac:dyDescent="0.2">
      <c r="J2104" s="26" t="s">
        <v>4146</v>
      </c>
      <c r="K2104" s="26" t="s">
        <v>6137</v>
      </c>
      <c r="N2104" s="150" t="s">
        <v>5791</v>
      </c>
      <c r="O2104" s="4" t="s">
        <v>6875</v>
      </c>
    </row>
    <row r="2105" spans="10:15" x14ac:dyDescent="0.2">
      <c r="J2105" s="26" t="s">
        <v>4146</v>
      </c>
      <c r="K2105" s="26" t="s">
        <v>6138</v>
      </c>
      <c r="N2105" s="150" t="s">
        <v>5792</v>
      </c>
      <c r="O2105" s="4" t="s">
        <v>6866</v>
      </c>
    </row>
    <row r="2106" spans="10:15" x14ac:dyDescent="0.2">
      <c r="J2106" s="26" t="s">
        <v>4146</v>
      </c>
      <c r="K2106" s="26" t="s">
        <v>6139</v>
      </c>
      <c r="N2106" s="150" t="s">
        <v>5793</v>
      </c>
      <c r="O2106" s="4" t="s">
        <v>6873</v>
      </c>
    </row>
    <row r="2107" spans="10:15" x14ac:dyDescent="0.2">
      <c r="J2107" s="26" t="s">
        <v>4146</v>
      </c>
      <c r="K2107" s="26" t="s">
        <v>6140</v>
      </c>
      <c r="N2107" s="150" t="s">
        <v>5794</v>
      </c>
      <c r="O2107" s="4" t="s">
        <v>6865</v>
      </c>
    </row>
    <row r="2108" spans="10:15" x14ac:dyDescent="0.2">
      <c r="J2108" s="26" t="s">
        <v>4146</v>
      </c>
      <c r="K2108" s="26" t="s">
        <v>6141</v>
      </c>
      <c r="N2108" s="4" t="s">
        <v>6140</v>
      </c>
      <c r="O2108" s="4" t="s">
        <v>4013</v>
      </c>
    </row>
    <row r="2109" spans="10:15" x14ac:dyDescent="0.2">
      <c r="J2109" s="26" t="s">
        <v>4146</v>
      </c>
      <c r="K2109" s="26" t="s">
        <v>6142</v>
      </c>
      <c r="N2109" s="4" t="s">
        <v>5188</v>
      </c>
      <c r="O2109" s="4" t="s">
        <v>6825</v>
      </c>
    </row>
    <row r="2110" spans="10:15" x14ac:dyDescent="0.2">
      <c r="J2110" s="26" t="s">
        <v>4147</v>
      </c>
      <c r="K2110" s="26" t="s">
        <v>6143</v>
      </c>
      <c r="N2110" s="4" t="s">
        <v>6528</v>
      </c>
      <c r="O2110" s="4" t="s">
        <v>6938</v>
      </c>
    </row>
    <row r="2111" spans="10:15" x14ac:dyDescent="0.2">
      <c r="J2111" s="26" t="s">
        <v>4147</v>
      </c>
      <c r="K2111" s="26" t="s">
        <v>6144</v>
      </c>
      <c r="N2111" s="4" t="s">
        <v>6529</v>
      </c>
      <c r="O2111" s="4" t="s">
        <v>6937</v>
      </c>
    </row>
    <row r="2112" spans="10:15" x14ac:dyDescent="0.2">
      <c r="J2112" s="26" t="s">
        <v>4147</v>
      </c>
      <c r="K2112" s="26" t="s">
        <v>6145</v>
      </c>
      <c r="N2112" s="27" t="s">
        <v>4283</v>
      </c>
      <c r="O2112" s="27" t="s">
        <v>4013</v>
      </c>
    </row>
    <row r="2113" spans="10:15" x14ac:dyDescent="0.2">
      <c r="J2113" s="26" t="s">
        <v>4147</v>
      </c>
      <c r="K2113" s="26" t="s">
        <v>6146</v>
      </c>
      <c r="N2113" s="27" t="s">
        <v>4302</v>
      </c>
      <c r="O2113" s="27" t="s">
        <v>4013</v>
      </c>
    </row>
    <row r="2114" spans="10:15" x14ac:dyDescent="0.2">
      <c r="J2114" s="26" t="s">
        <v>4147</v>
      </c>
      <c r="K2114" s="26" t="s">
        <v>6147</v>
      </c>
      <c r="N2114" s="148" t="s">
        <v>4302</v>
      </c>
      <c r="O2114" s="27" t="s">
        <v>4013</v>
      </c>
    </row>
    <row r="2115" spans="10:15" x14ac:dyDescent="0.2">
      <c r="J2115" s="32" t="s">
        <v>4148</v>
      </c>
      <c r="K2115" s="26" t="s">
        <v>6991</v>
      </c>
      <c r="N2115" s="4" t="s">
        <v>4506</v>
      </c>
      <c r="O2115" s="4" t="s">
        <v>4013</v>
      </c>
    </row>
    <row r="2116" spans="10:15" x14ac:dyDescent="0.2">
      <c r="J2116" s="32" t="s">
        <v>4149</v>
      </c>
      <c r="K2116" s="26" t="s">
        <v>6991</v>
      </c>
      <c r="N2116" s="150" t="s">
        <v>5603</v>
      </c>
      <c r="O2116" s="4" t="s">
        <v>6844</v>
      </c>
    </row>
    <row r="2117" spans="10:15" x14ac:dyDescent="0.2">
      <c r="J2117" s="26" t="s">
        <v>4150</v>
      </c>
      <c r="K2117" s="32" t="s">
        <v>6148</v>
      </c>
      <c r="N2117" s="4" t="s">
        <v>6530</v>
      </c>
      <c r="O2117" s="4" t="s">
        <v>6938</v>
      </c>
    </row>
    <row r="2118" spans="10:15" x14ac:dyDescent="0.2">
      <c r="J2118" s="26" t="s">
        <v>4150</v>
      </c>
      <c r="K2118" s="32" t="s">
        <v>6149</v>
      </c>
      <c r="N2118" s="150" t="s">
        <v>5875</v>
      </c>
      <c r="O2118" s="4" t="s">
        <v>6879</v>
      </c>
    </row>
    <row r="2119" spans="10:15" x14ac:dyDescent="0.2">
      <c r="J2119" s="26" t="s">
        <v>4151</v>
      </c>
      <c r="K2119" s="32" t="s">
        <v>6150</v>
      </c>
      <c r="N2119" s="27" t="s">
        <v>4346</v>
      </c>
      <c r="O2119" s="27" t="s">
        <v>4013</v>
      </c>
    </row>
    <row r="2120" spans="10:15" x14ac:dyDescent="0.2">
      <c r="J2120" s="26" t="s">
        <v>4151</v>
      </c>
      <c r="K2120" s="32" t="s">
        <v>6151</v>
      </c>
      <c r="N2120" s="4" t="s">
        <v>4507</v>
      </c>
      <c r="O2120" s="4" t="s">
        <v>4013</v>
      </c>
    </row>
    <row r="2121" spans="10:15" x14ac:dyDescent="0.2">
      <c r="J2121" s="26" t="s">
        <v>4151</v>
      </c>
      <c r="K2121" s="32" t="s">
        <v>6152</v>
      </c>
      <c r="N2121" s="163" t="s">
        <v>5971</v>
      </c>
      <c r="O2121" s="4" t="s">
        <v>4013</v>
      </c>
    </row>
    <row r="2122" spans="10:15" x14ac:dyDescent="0.2">
      <c r="J2122" s="26" t="s">
        <v>4151</v>
      </c>
      <c r="K2122" s="32" t="s">
        <v>6153</v>
      </c>
      <c r="N2122" s="4" t="s">
        <v>6531</v>
      </c>
      <c r="O2122" s="4" t="s">
        <v>6938</v>
      </c>
    </row>
    <row r="2123" spans="10:15" x14ac:dyDescent="0.2">
      <c r="J2123" s="26" t="s">
        <v>4151</v>
      </c>
      <c r="K2123" s="32" t="s">
        <v>6154</v>
      </c>
      <c r="N2123" s="4" t="s">
        <v>6532</v>
      </c>
      <c r="O2123" s="4" t="s">
        <v>6937</v>
      </c>
    </row>
    <row r="2124" spans="10:15" x14ac:dyDescent="0.2">
      <c r="J2124" s="26" t="s">
        <v>4151</v>
      </c>
      <c r="K2124" s="32" t="s">
        <v>6155</v>
      </c>
      <c r="N2124" s="27" t="s">
        <v>4303</v>
      </c>
      <c r="O2124" s="27" t="s">
        <v>4013</v>
      </c>
    </row>
    <row r="2125" spans="10:15" x14ac:dyDescent="0.2">
      <c r="J2125" s="26" t="s">
        <v>4152</v>
      </c>
      <c r="K2125" s="32" t="s">
        <v>6156</v>
      </c>
      <c r="N2125" s="27" t="s">
        <v>4333</v>
      </c>
      <c r="O2125" s="27" t="s">
        <v>4013</v>
      </c>
    </row>
    <row r="2126" spans="10:15" x14ac:dyDescent="0.2">
      <c r="J2126" s="26" t="s">
        <v>4152</v>
      </c>
      <c r="K2126" s="32" t="s">
        <v>6157</v>
      </c>
      <c r="N2126" s="150" t="s">
        <v>5604</v>
      </c>
      <c r="O2126" s="4" t="s">
        <v>6844</v>
      </c>
    </row>
    <row r="2127" spans="10:15" x14ac:dyDescent="0.2">
      <c r="J2127" s="26" t="s">
        <v>4153</v>
      </c>
      <c r="K2127" s="32" t="s">
        <v>6158</v>
      </c>
      <c r="N2127" s="150" t="s">
        <v>5604</v>
      </c>
      <c r="O2127" s="4" t="s">
        <v>6883</v>
      </c>
    </row>
    <row r="2128" spans="10:15" x14ac:dyDescent="0.2">
      <c r="J2128" s="26" t="s">
        <v>4153</v>
      </c>
      <c r="K2128" s="32" t="s">
        <v>6159</v>
      </c>
      <c r="N2128" s="4" t="s">
        <v>6533</v>
      </c>
      <c r="O2128" s="4" t="s">
        <v>6937</v>
      </c>
    </row>
    <row r="2129" spans="10:15" x14ac:dyDescent="0.2">
      <c r="J2129" s="26" t="s">
        <v>4153</v>
      </c>
      <c r="K2129" s="32" t="s">
        <v>6160</v>
      </c>
      <c r="N2129" s="4" t="s">
        <v>6534</v>
      </c>
      <c r="O2129" s="4" t="s">
        <v>6938</v>
      </c>
    </row>
    <row r="2130" spans="10:15" x14ac:dyDescent="0.2">
      <c r="J2130" s="26" t="s">
        <v>4153</v>
      </c>
      <c r="K2130" s="32" t="s">
        <v>6161</v>
      </c>
      <c r="N2130" s="27" t="s">
        <v>4304</v>
      </c>
      <c r="O2130" s="27" t="s">
        <v>4013</v>
      </c>
    </row>
    <row r="2131" spans="10:15" x14ac:dyDescent="0.2">
      <c r="J2131" s="32" t="s">
        <v>4154</v>
      </c>
      <c r="K2131" s="26" t="s">
        <v>6992</v>
      </c>
      <c r="N2131" s="150" t="s">
        <v>5795</v>
      </c>
      <c r="O2131" s="4" t="s">
        <v>6866</v>
      </c>
    </row>
    <row r="2132" spans="10:15" x14ac:dyDescent="0.2">
      <c r="J2132" s="32" t="s">
        <v>4155</v>
      </c>
      <c r="K2132" s="26" t="s">
        <v>6992</v>
      </c>
      <c r="N2132" s="150" t="s">
        <v>5796</v>
      </c>
      <c r="O2132" s="4" t="s">
        <v>6872</v>
      </c>
    </row>
    <row r="2133" spans="10:15" x14ac:dyDescent="0.2">
      <c r="J2133" s="32" t="s">
        <v>4142</v>
      </c>
      <c r="K2133" s="26" t="s">
        <v>6162</v>
      </c>
      <c r="N2133" s="4" t="s">
        <v>6535</v>
      </c>
      <c r="O2133" s="4" t="s">
        <v>6938</v>
      </c>
    </row>
    <row r="2134" spans="10:15" x14ac:dyDescent="0.2">
      <c r="J2134" s="32" t="s">
        <v>4142</v>
      </c>
      <c r="K2134" s="26" t="s">
        <v>6163</v>
      </c>
      <c r="N2134" s="27" t="s">
        <v>4284</v>
      </c>
      <c r="O2134" s="27" t="s">
        <v>4013</v>
      </c>
    </row>
    <row r="2135" spans="10:15" x14ac:dyDescent="0.2">
      <c r="J2135" s="32" t="s">
        <v>4156</v>
      </c>
      <c r="K2135" s="26" t="s">
        <v>6992</v>
      </c>
      <c r="N2135" s="4" t="s">
        <v>4984</v>
      </c>
      <c r="O2135" s="4" t="s">
        <v>6766</v>
      </c>
    </row>
    <row r="2136" spans="10:15" x14ac:dyDescent="0.2">
      <c r="J2136" s="32" t="s">
        <v>4157</v>
      </c>
      <c r="K2136" s="26" t="s">
        <v>6992</v>
      </c>
      <c r="N2136" s="150" t="s">
        <v>5605</v>
      </c>
      <c r="O2136" s="4" t="s">
        <v>6843</v>
      </c>
    </row>
    <row r="2137" spans="10:15" x14ac:dyDescent="0.2">
      <c r="J2137" s="32" t="s">
        <v>4158</v>
      </c>
      <c r="K2137" s="26" t="s">
        <v>6994</v>
      </c>
      <c r="N2137" s="4" t="s">
        <v>5351</v>
      </c>
      <c r="O2137" s="4" t="s">
        <v>4013</v>
      </c>
    </row>
    <row r="2138" spans="10:15" x14ac:dyDescent="0.2">
      <c r="J2138" s="32" t="s">
        <v>4159</v>
      </c>
      <c r="K2138" s="26" t="s">
        <v>6994</v>
      </c>
      <c r="N2138" s="150" t="s">
        <v>5797</v>
      </c>
      <c r="O2138" s="4" t="s">
        <v>6863</v>
      </c>
    </row>
    <row r="2139" spans="10:15" x14ac:dyDescent="0.2">
      <c r="J2139" s="32" t="s">
        <v>4160</v>
      </c>
      <c r="K2139" s="26" t="s">
        <v>6994</v>
      </c>
      <c r="N2139" s="150" t="s">
        <v>5798</v>
      </c>
      <c r="O2139" s="4" t="s">
        <v>6872</v>
      </c>
    </row>
    <row r="2140" spans="10:15" x14ac:dyDescent="0.2">
      <c r="J2140" s="32" t="s">
        <v>4161</v>
      </c>
      <c r="K2140" s="26" t="s">
        <v>6994</v>
      </c>
      <c r="N2140" s="4" t="s">
        <v>6536</v>
      </c>
      <c r="O2140" s="4" t="s">
        <v>6937</v>
      </c>
    </row>
    <row r="2141" spans="10:15" x14ac:dyDescent="0.2">
      <c r="J2141" s="32" t="s">
        <v>4162</v>
      </c>
      <c r="K2141" s="26" t="s">
        <v>6994</v>
      </c>
      <c r="N2141" s="4" t="s">
        <v>6537</v>
      </c>
      <c r="O2141" s="4" t="s">
        <v>6937</v>
      </c>
    </row>
    <row r="2142" spans="10:15" x14ac:dyDescent="0.2">
      <c r="J2142" s="32" t="s">
        <v>4163</v>
      </c>
      <c r="K2142" s="26" t="s">
        <v>6994</v>
      </c>
      <c r="N2142" s="4" t="s">
        <v>6538</v>
      </c>
      <c r="O2142" s="4" t="s">
        <v>6938</v>
      </c>
    </row>
    <row r="2143" spans="10:15" x14ac:dyDescent="0.2">
      <c r="J2143" s="45" t="s">
        <v>4164</v>
      </c>
      <c r="K2143" s="28" t="s">
        <v>6164</v>
      </c>
      <c r="N2143" s="4" t="s">
        <v>6539</v>
      </c>
      <c r="O2143" s="4" t="s">
        <v>6938</v>
      </c>
    </row>
    <row r="2144" spans="10:15" x14ac:dyDescent="0.2">
      <c r="J2144" s="45" t="s">
        <v>4164</v>
      </c>
      <c r="K2144" s="28" t="s">
        <v>6165</v>
      </c>
      <c r="N2144" s="27" t="s">
        <v>4334</v>
      </c>
      <c r="O2144" s="27" t="s">
        <v>4013</v>
      </c>
    </row>
    <row r="2145" spans="10:15" x14ac:dyDescent="0.2">
      <c r="J2145" s="45" t="s">
        <v>4164</v>
      </c>
      <c r="K2145" s="28" t="s">
        <v>6166</v>
      </c>
      <c r="N2145" s="4" t="s">
        <v>6540</v>
      </c>
      <c r="O2145" s="4" t="s">
        <v>6938</v>
      </c>
    </row>
    <row r="2146" spans="10:15" x14ac:dyDescent="0.2">
      <c r="J2146" s="45" t="s">
        <v>4164</v>
      </c>
      <c r="K2146" s="28" t="s">
        <v>6167</v>
      </c>
      <c r="N2146" s="150" t="s">
        <v>5799</v>
      </c>
      <c r="O2146" s="4" t="s">
        <v>6865</v>
      </c>
    </row>
    <row r="2147" spans="10:15" x14ac:dyDescent="0.2">
      <c r="J2147" s="45" t="s">
        <v>4164</v>
      </c>
      <c r="K2147" s="28" t="s">
        <v>6168</v>
      </c>
      <c r="N2147" s="27" t="s">
        <v>4273</v>
      </c>
      <c r="O2147" s="27" t="s">
        <v>4013</v>
      </c>
    </row>
    <row r="2148" spans="10:15" x14ac:dyDescent="0.2">
      <c r="J2148" s="45" t="s">
        <v>4164</v>
      </c>
      <c r="K2148" s="28" t="s">
        <v>6169</v>
      </c>
      <c r="N2148" s="4" t="s">
        <v>6541</v>
      </c>
      <c r="O2148" s="4" t="s">
        <v>6938</v>
      </c>
    </row>
    <row r="2149" spans="10:15" x14ac:dyDescent="0.2">
      <c r="J2149" s="45" t="s">
        <v>4165</v>
      </c>
      <c r="K2149" s="26" t="s">
        <v>6170</v>
      </c>
      <c r="N2149" s="4" t="s">
        <v>6542</v>
      </c>
      <c r="O2149" s="4" t="s">
        <v>6938</v>
      </c>
    </row>
    <row r="2150" spans="10:15" x14ac:dyDescent="0.2">
      <c r="J2150" s="45" t="s">
        <v>4165</v>
      </c>
      <c r="K2150" s="26" t="s">
        <v>6171</v>
      </c>
      <c r="N2150" s="27" t="s">
        <v>4305</v>
      </c>
      <c r="O2150" s="27" t="s">
        <v>4013</v>
      </c>
    </row>
    <row r="2151" spans="10:15" x14ac:dyDescent="0.2">
      <c r="J2151" s="45" t="s">
        <v>4165</v>
      </c>
      <c r="K2151" s="26" t="s">
        <v>6172</v>
      </c>
      <c r="N2151" s="4" t="s">
        <v>6543</v>
      </c>
      <c r="O2151" s="4" t="s">
        <v>6938</v>
      </c>
    </row>
    <row r="2152" spans="10:15" x14ac:dyDescent="0.2">
      <c r="J2152" s="45" t="s">
        <v>4165</v>
      </c>
      <c r="K2152" s="28" t="s">
        <v>6173</v>
      </c>
      <c r="N2152" s="150" t="s">
        <v>5800</v>
      </c>
      <c r="O2152" s="4" t="s">
        <v>6863</v>
      </c>
    </row>
    <row r="2153" spans="10:15" x14ac:dyDescent="0.2">
      <c r="J2153" s="45" t="s">
        <v>4166</v>
      </c>
      <c r="K2153" s="26" t="s">
        <v>6174</v>
      </c>
      <c r="N2153" s="150" t="s">
        <v>5876</v>
      </c>
      <c r="O2153" s="4" t="s">
        <v>6879</v>
      </c>
    </row>
    <row r="2154" spans="10:15" x14ac:dyDescent="0.2">
      <c r="J2154" s="45" t="s">
        <v>4166</v>
      </c>
      <c r="K2154" s="26" t="s">
        <v>6175</v>
      </c>
      <c r="N2154" s="4" t="s">
        <v>4800</v>
      </c>
      <c r="O2154" s="4" t="s">
        <v>6779</v>
      </c>
    </row>
    <row r="2155" spans="10:15" x14ac:dyDescent="0.2">
      <c r="J2155" s="45" t="s">
        <v>4166</v>
      </c>
      <c r="K2155" s="26" t="s">
        <v>6176</v>
      </c>
      <c r="N2155" s="4" t="s">
        <v>4801</v>
      </c>
      <c r="O2155" s="4" t="s">
        <v>6780</v>
      </c>
    </row>
    <row r="2156" spans="10:15" x14ac:dyDescent="0.2">
      <c r="J2156" s="45" t="s">
        <v>4166</v>
      </c>
      <c r="K2156" s="26" t="s">
        <v>6177</v>
      </c>
      <c r="N2156" s="4" t="s">
        <v>5189</v>
      </c>
      <c r="O2156" s="4" t="s">
        <v>6825</v>
      </c>
    </row>
    <row r="2157" spans="10:15" x14ac:dyDescent="0.2">
      <c r="J2157" s="26" t="s">
        <v>4167</v>
      </c>
      <c r="K2157" s="26" t="s">
        <v>6178</v>
      </c>
      <c r="N2157" s="150" t="s">
        <v>5801</v>
      </c>
      <c r="O2157" s="4" t="s">
        <v>6867</v>
      </c>
    </row>
    <row r="2158" spans="10:15" x14ac:dyDescent="0.2">
      <c r="J2158" s="26" t="s">
        <v>4167</v>
      </c>
      <c r="K2158" s="26" t="s">
        <v>6179</v>
      </c>
      <c r="N2158" s="4" t="s">
        <v>6118</v>
      </c>
      <c r="O2158" s="4" t="s">
        <v>4013</v>
      </c>
    </row>
    <row r="2159" spans="10:15" x14ac:dyDescent="0.2">
      <c r="J2159" s="26" t="s">
        <v>4167</v>
      </c>
      <c r="K2159" s="26" t="s">
        <v>6180</v>
      </c>
      <c r="N2159" s="27" t="s">
        <v>4335</v>
      </c>
      <c r="O2159" s="27" t="s">
        <v>4013</v>
      </c>
    </row>
    <row r="2160" spans="10:15" x14ac:dyDescent="0.2">
      <c r="J2160" s="26" t="s">
        <v>4167</v>
      </c>
      <c r="K2160" s="26" t="s">
        <v>6181</v>
      </c>
      <c r="N2160" s="150" t="s">
        <v>5877</v>
      </c>
      <c r="O2160" s="4" t="s">
        <v>6879</v>
      </c>
    </row>
    <row r="2161" spans="10:15" x14ac:dyDescent="0.2">
      <c r="J2161" s="26" t="s">
        <v>4167</v>
      </c>
      <c r="K2161" s="26" t="s">
        <v>6182</v>
      </c>
      <c r="N2161" s="4" t="s">
        <v>4985</v>
      </c>
      <c r="O2161" s="4" t="s">
        <v>6766</v>
      </c>
    </row>
    <row r="2162" spans="10:15" x14ac:dyDescent="0.2">
      <c r="J2162" s="26" t="s">
        <v>4167</v>
      </c>
      <c r="K2162" s="26" t="s">
        <v>6183</v>
      </c>
      <c r="N2162" s="4" t="s">
        <v>4986</v>
      </c>
      <c r="O2162" s="4" t="s">
        <v>6766</v>
      </c>
    </row>
    <row r="2163" spans="10:15" x14ac:dyDescent="0.2">
      <c r="J2163" s="26" t="s">
        <v>4167</v>
      </c>
      <c r="K2163" s="26" t="s">
        <v>6184</v>
      </c>
      <c r="N2163" s="4" t="s">
        <v>4987</v>
      </c>
      <c r="O2163" s="4" t="s">
        <v>6766</v>
      </c>
    </row>
    <row r="2164" spans="10:15" x14ac:dyDescent="0.2">
      <c r="J2164" s="26" t="s">
        <v>4167</v>
      </c>
      <c r="K2164" s="26" t="s">
        <v>6185</v>
      </c>
      <c r="N2164" s="4" t="s">
        <v>4988</v>
      </c>
      <c r="O2164" s="4" t="s">
        <v>6766</v>
      </c>
    </row>
    <row r="2165" spans="10:15" x14ac:dyDescent="0.2">
      <c r="J2165" s="26" t="s">
        <v>4167</v>
      </c>
      <c r="K2165" s="26" t="s">
        <v>6186</v>
      </c>
      <c r="N2165" s="4" t="s">
        <v>5144</v>
      </c>
      <c r="O2165" s="4" t="s">
        <v>6766</v>
      </c>
    </row>
    <row r="2166" spans="10:15" x14ac:dyDescent="0.2">
      <c r="J2166" s="26" t="s">
        <v>4167</v>
      </c>
      <c r="K2166" s="26" t="s">
        <v>6187</v>
      </c>
      <c r="N2166" s="4" t="s">
        <v>4664</v>
      </c>
      <c r="O2166" s="4" t="s">
        <v>6766</v>
      </c>
    </row>
    <row r="2167" spans="10:15" x14ac:dyDescent="0.2">
      <c r="J2167" s="26" t="s">
        <v>4167</v>
      </c>
      <c r="K2167" s="26" t="s">
        <v>6188</v>
      </c>
      <c r="N2167" s="4" t="s">
        <v>4989</v>
      </c>
      <c r="O2167" s="4" t="s">
        <v>6766</v>
      </c>
    </row>
    <row r="2168" spans="10:15" x14ac:dyDescent="0.2">
      <c r="J2168" s="26" t="s">
        <v>4167</v>
      </c>
      <c r="K2168" s="26" t="s">
        <v>6189</v>
      </c>
      <c r="N2168" s="4" t="s">
        <v>4990</v>
      </c>
      <c r="O2168" s="4" t="s">
        <v>6766</v>
      </c>
    </row>
    <row r="2169" spans="10:15" x14ac:dyDescent="0.2">
      <c r="J2169" s="26" t="s">
        <v>4167</v>
      </c>
      <c r="K2169" s="26" t="s">
        <v>6190</v>
      </c>
      <c r="N2169" s="4" t="s">
        <v>4991</v>
      </c>
      <c r="O2169" s="4" t="s">
        <v>6766</v>
      </c>
    </row>
    <row r="2170" spans="10:15" x14ac:dyDescent="0.2">
      <c r="J2170" s="26" t="s">
        <v>4167</v>
      </c>
      <c r="K2170" s="26" t="s">
        <v>6995</v>
      </c>
      <c r="N2170" s="4" t="s">
        <v>4802</v>
      </c>
      <c r="O2170" s="4" t="s">
        <v>6779</v>
      </c>
    </row>
    <row r="2171" spans="10:15" x14ac:dyDescent="0.2">
      <c r="J2171" s="26" t="s">
        <v>4167</v>
      </c>
      <c r="K2171" s="26" t="s">
        <v>6191</v>
      </c>
      <c r="N2171" s="4" t="s">
        <v>4803</v>
      </c>
      <c r="O2171" s="4" t="s">
        <v>6780</v>
      </c>
    </row>
    <row r="2172" spans="10:15" x14ac:dyDescent="0.2">
      <c r="J2172" s="26" t="s">
        <v>4167</v>
      </c>
      <c r="K2172" s="26" t="s">
        <v>6192</v>
      </c>
      <c r="N2172" s="150" t="s">
        <v>5802</v>
      </c>
      <c r="O2172" s="4" t="s">
        <v>6872</v>
      </c>
    </row>
    <row r="2173" spans="10:15" x14ac:dyDescent="0.2">
      <c r="J2173" s="26" t="s">
        <v>4167</v>
      </c>
      <c r="K2173" s="26" t="s">
        <v>6193</v>
      </c>
      <c r="N2173" s="150" t="s">
        <v>5606</v>
      </c>
      <c r="O2173" s="4" t="s">
        <v>6844</v>
      </c>
    </row>
    <row r="2174" spans="10:15" x14ac:dyDescent="0.2">
      <c r="J2174" s="26" t="s">
        <v>4167</v>
      </c>
      <c r="K2174" s="26" t="s">
        <v>6194</v>
      </c>
      <c r="N2174" s="150" t="s">
        <v>5803</v>
      </c>
      <c r="O2174" s="4" t="s">
        <v>6872</v>
      </c>
    </row>
    <row r="2175" spans="10:15" x14ac:dyDescent="0.2">
      <c r="J2175" s="26" t="s">
        <v>4167</v>
      </c>
      <c r="K2175" s="26" t="s">
        <v>6195</v>
      </c>
      <c r="N2175" s="4" t="s">
        <v>6193</v>
      </c>
      <c r="O2175" s="4" t="s">
        <v>6906</v>
      </c>
    </row>
    <row r="2176" spans="10:15" x14ac:dyDescent="0.2">
      <c r="J2176" s="26" t="s">
        <v>4167</v>
      </c>
      <c r="K2176" s="26" t="s">
        <v>6196</v>
      </c>
      <c r="N2176" s="150" t="s">
        <v>5804</v>
      </c>
      <c r="O2176" s="4" t="s">
        <v>6865</v>
      </c>
    </row>
    <row r="2177" spans="10:15" x14ac:dyDescent="0.2">
      <c r="J2177" s="26" t="s">
        <v>4167</v>
      </c>
      <c r="K2177" s="26" t="s">
        <v>6197</v>
      </c>
      <c r="N2177" s="150" t="s">
        <v>5805</v>
      </c>
      <c r="O2177" s="4" t="s">
        <v>6868</v>
      </c>
    </row>
    <row r="2178" spans="10:15" x14ac:dyDescent="0.2">
      <c r="J2178" s="26" t="s">
        <v>4167</v>
      </c>
      <c r="K2178" s="26" t="s">
        <v>6198</v>
      </c>
      <c r="N2178" s="4" t="s">
        <v>6146</v>
      </c>
      <c r="O2178" s="4" t="s">
        <v>4013</v>
      </c>
    </row>
    <row r="2179" spans="10:15" x14ac:dyDescent="0.2">
      <c r="J2179" s="26" t="s">
        <v>6725</v>
      </c>
      <c r="K2179" s="26" t="s">
        <v>6199</v>
      </c>
      <c r="N2179" s="150" t="s">
        <v>5607</v>
      </c>
      <c r="O2179" s="4" t="s">
        <v>6835</v>
      </c>
    </row>
    <row r="2180" spans="10:15" x14ac:dyDescent="0.2">
      <c r="J2180" s="26" t="s">
        <v>6725</v>
      </c>
      <c r="K2180" s="26" t="s">
        <v>6200</v>
      </c>
      <c r="N2180" s="4" t="s">
        <v>6544</v>
      </c>
      <c r="O2180" s="4" t="s">
        <v>6938</v>
      </c>
    </row>
    <row r="2181" spans="10:15" x14ac:dyDescent="0.2">
      <c r="J2181" s="26" t="s">
        <v>6725</v>
      </c>
      <c r="K2181" s="26" t="s">
        <v>6201</v>
      </c>
      <c r="N2181" s="4" t="s">
        <v>6588</v>
      </c>
      <c r="O2181" s="4" t="s">
        <v>6938</v>
      </c>
    </row>
    <row r="2182" spans="10:15" x14ac:dyDescent="0.2">
      <c r="J2182" s="26" t="s">
        <v>6725</v>
      </c>
      <c r="K2182" s="26" t="s">
        <v>6202</v>
      </c>
      <c r="N2182" s="4" t="s">
        <v>6351</v>
      </c>
      <c r="O2182" s="4" t="s">
        <v>6920</v>
      </c>
    </row>
    <row r="2183" spans="10:15" x14ac:dyDescent="0.2">
      <c r="J2183" s="26" t="s">
        <v>6725</v>
      </c>
      <c r="K2183" s="26" t="s">
        <v>6203</v>
      </c>
      <c r="N2183" s="150" t="s">
        <v>5608</v>
      </c>
      <c r="O2183" s="4" t="s">
        <v>6840</v>
      </c>
    </row>
    <row r="2184" spans="10:15" x14ac:dyDescent="0.2">
      <c r="J2184" s="26" t="s">
        <v>6725</v>
      </c>
      <c r="K2184" s="26" t="s">
        <v>6204</v>
      </c>
      <c r="N2184" s="4" t="s">
        <v>5245</v>
      </c>
      <c r="O2184" s="4" t="s">
        <v>6823</v>
      </c>
    </row>
    <row r="2185" spans="10:15" x14ac:dyDescent="0.2">
      <c r="J2185" s="26" t="s">
        <v>6725</v>
      </c>
      <c r="K2185" s="26" t="s">
        <v>6205</v>
      </c>
      <c r="N2185" s="150" t="s">
        <v>6108</v>
      </c>
      <c r="O2185" s="4" t="s">
        <v>6885</v>
      </c>
    </row>
    <row r="2186" spans="10:15" x14ac:dyDescent="0.2">
      <c r="J2186" s="26" t="s">
        <v>6725</v>
      </c>
      <c r="K2186" s="26" t="s">
        <v>6206</v>
      </c>
      <c r="N2186" s="4" t="s">
        <v>6141</v>
      </c>
      <c r="O2186" s="4" t="s">
        <v>4013</v>
      </c>
    </row>
    <row r="2187" spans="10:15" x14ac:dyDescent="0.2">
      <c r="J2187" s="26" t="s">
        <v>6725</v>
      </c>
      <c r="K2187" s="26" t="s">
        <v>6207</v>
      </c>
      <c r="N2187" s="4" t="s">
        <v>5090</v>
      </c>
      <c r="O2187" s="4" t="s">
        <v>6766</v>
      </c>
    </row>
    <row r="2188" spans="10:15" x14ac:dyDescent="0.2">
      <c r="J2188" s="26" t="s">
        <v>6725</v>
      </c>
      <c r="K2188" s="26" t="s">
        <v>6208</v>
      </c>
      <c r="N2188" s="54" t="s">
        <v>5609</v>
      </c>
      <c r="O2188" s="4" t="s">
        <v>6854</v>
      </c>
    </row>
    <row r="2189" spans="10:15" x14ac:dyDescent="0.2">
      <c r="J2189" s="26" t="s">
        <v>6725</v>
      </c>
      <c r="K2189" s="26" t="s">
        <v>6209</v>
      </c>
      <c r="N2189" s="4" t="s">
        <v>5338</v>
      </c>
      <c r="O2189" s="150" t="s">
        <v>4013</v>
      </c>
    </row>
    <row r="2190" spans="10:15" x14ac:dyDescent="0.2">
      <c r="J2190" s="26" t="s">
        <v>6725</v>
      </c>
      <c r="K2190" s="26" t="s">
        <v>6210</v>
      </c>
      <c r="N2190" s="4" t="s">
        <v>6622</v>
      </c>
      <c r="O2190" s="4" t="s">
        <v>6938</v>
      </c>
    </row>
    <row r="2191" spans="10:15" x14ac:dyDescent="0.2">
      <c r="J2191" s="26" t="s">
        <v>6725</v>
      </c>
      <c r="K2191" s="26" t="s">
        <v>6995</v>
      </c>
      <c r="N2191" s="4" t="s">
        <v>6622</v>
      </c>
      <c r="O2191" s="4" t="s">
        <v>6938</v>
      </c>
    </row>
    <row r="2192" spans="10:15" x14ac:dyDescent="0.2">
      <c r="J2192" s="26" t="s">
        <v>6725</v>
      </c>
      <c r="K2192" s="26" t="s">
        <v>6211</v>
      </c>
      <c r="N2192" s="4" t="s">
        <v>4514</v>
      </c>
      <c r="O2192" s="4" t="s">
        <v>4013</v>
      </c>
    </row>
    <row r="2193" spans="10:15" x14ac:dyDescent="0.2">
      <c r="J2193" s="26" t="s">
        <v>6725</v>
      </c>
      <c r="K2193" s="26" t="s">
        <v>6212</v>
      </c>
      <c r="N2193" s="4" t="s">
        <v>5343</v>
      </c>
      <c r="O2193" s="4" t="s">
        <v>4013</v>
      </c>
    </row>
    <row r="2194" spans="10:15" x14ac:dyDescent="0.2">
      <c r="J2194" s="26" t="s">
        <v>6725</v>
      </c>
      <c r="K2194" s="26" t="s">
        <v>6213</v>
      </c>
      <c r="N2194" s="4" t="s">
        <v>4359</v>
      </c>
      <c r="O2194" s="27" t="s">
        <v>4013</v>
      </c>
    </row>
    <row r="2195" spans="10:15" x14ac:dyDescent="0.2">
      <c r="J2195" s="26" t="s">
        <v>6725</v>
      </c>
      <c r="K2195" s="26" t="s">
        <v>6214</v>
      </c>
      <c r="N2195" s="4" t="s">
        <v>6418</v>
      </c>
      <c r="O2195" s="4" t="s">
        <v>4013</v>
      </c>
    </row>
    <row r="2196" spans="10:15" x14ac:dyDescent="0.2">
      <c r="J2196" s="26" t="s">
        <v>6725</v>
      </c>
      <c r="K2196" s="26" t="s">
        <v>6215</v>
      </c>
      <c r="N2196" s="4" t="s">
        <v>4442</v>
      </c>
      <c r="O2196" s="4" t="s">
        <v>6759</v>
      </c>
    </row>
    <row r="2197" spans="10:15" x14ac:dyDescent="0.2">
      <c r="J2197" s="26" t="s">
        <v>6725</v>
      </c>
      <c r="K2197" s="26" t="s">
        <v>6216</v>
      </c>
      <c r="N2197" s="4" t="s">
        <v>5258</v>
      </c>
      <c r="O2197" s="4" t="s">
        <v>6823</v>
      </c>
    </row>
    <row r="2198" spans="10:15" x14ac:dyDescent="0.2">
      <c r="J2198" s="26" t="s">
        <v>6725</v>
      </c>
      <c r="K2198" s="26" t="s">
        <v>6217</v>
      </c>
      <c r="N2198" s="150" t="s">
        <v>5806</v>
      </c>
      <c r="O2198" s="4" t="s">
        <v>6869</v>
      </c>
    </row>
    <row r="2199" spans="10:15" x14ac:dyDescent="0.2">
      <c r="J2199" s="26" t="s">
        <v>6725</v>
      </c>
      <c r="K2199" s="26" t="s">
        <v>6218</v>
      </c>
      <c r="N2199" s="150" t="s">
        <v>5807</v>
      </c>
      <c r="O2199" s="4" t="s">
        <v>6873</v>
      </c>
    </row>
    <row r="2200" spans="10:15" x14ac:dyDescent="0.2">
      <c r="J2200" s="26" t="s">
        <v>6725</v>
      </c>
      <c r="K2200" s="26" t="s">
        <v>6219</v>
      </c>
      <c r="N2200" s="27" t="s">
        <v>6352</v>
      </c>
      <c r="O2200" s="4" t="s">
        <v>6916</v>
      </c>
    </row>
    <row r="2201" spans="10:15" x14ac:dyDescent="0.2">
      <c r="J2201" s="26" t="s">
        <v>6725</v>
      </c>
      <c r="K2201" s="26" t="s">
        <v>6220</v>
      </c>
      <c r="N2201" s="44" t="s">
        <v>6263</v>
      </c>
      <c r="O2201" s="4" t="s">
        <v>6908</v>
      </c>
    </row>
    <row r="2202" spans="10:15" x14ac:dyDescent="0.2">
      <c r="J2202" s="26" t="s">
        <v>6725</v>
      </c>
      <c r="K2202" s="26" t="s">
        <v>6221</v>
      </c>
      <c r="N2202" s="4" t="s">
        <v>6545</v>
      </c>
      <c r="O2202" s="4" t="s">
        <v>6938</v>
      </c>
    </row>
    <row r="2203" spans="10:15" x14ac:dyDescent="0.2">
      <c r="J2203" s="26" t="s">
        <v>6725</v>
      </c>
      <c r="K2203" s="26" t="s">
        <v>6222</v>
      </c>
      <c r="N2203" s="4" t="s">
        <v>6353</v>
      </c>
      <c r="O2203" s="4" t="s">
        <v>6912</v>
      </c>
    </row>
    <row r="2204" spans="10:15" x14ac:dyDescent="0.2">
      <c r="J2204" s="26" t="s">
        <v>6725</v>
      </c>
      <c r="K2204" s="26" t="s">
        <v>6223</v>
      </c>
      <c r="N2204" s="4" t="s">
        <v>6354</v>
      </c>
      <c r="O2204" s="4" t="s">
        <v>6912</v>
      </c>
    </row>
    <row r="2205" spans="10:15" x14ac:dyDescent="0.2">
      <c r="J2205" s="26" t="s">
        <v>4168</v>
      </c>
      <c r="K2205" s="26" t="s">
        <v>6224</v>
      </c>
      <c r="N2205" s="4" t="s">
        <v>6355</v>
      </c>
      <c r="O2205" s="4" t="s">
        <v>6912</v>
      </c>
    </row>
    <row r="2206" spans="10:15" x14ac:dyDescent="0.2">
      <c r="J2206" s="26" t="s">
        <v>4168</v>
      </c>
      <c r="K2206" s="26" t="s">
        <v>6225</v>
      </c>
      <c r="N2206" s="4" t="s">
        <v>6356</v>
      </c>
      <c r="O2206" s="4" t="s">
        <v>6917</v>
      </c>
    </row>
    <row r="2207" spans="10:15" x14ac:dyDescent="0.2">
      <c r="J2207" s="26" t="s">
        <v>4168</v>
      </c>
      <c r="K2207" s="26" t="s">
        <v>6226</v>
      </c>
      <c r="N2207" s="54" t="s">
        <v>5610</v>
      </c>
      <c r="O2207" s="4" t="s">
        <v>6862</v>
      </c>
    </row>
    <row r="2208" spans="10:15" x14ac:dyDescent="0.2">
      <c r="J2208" s="26" t="s">
        <v>4168</v>
      </c>
      <c r="K2208" s="26" t="s">
        <v>6995</v>
      </c>
      <c r="N2208" s="4" t="s">
        <v>6120</v>
      </c>
      <c r="O2208" s="4" t="s">
        <v>4013</v>
      </c>
    </row>
    <row r="2209" spans="10:15" x14ac:dyDescent="0.2">
      <c r="J2209" s="26" t="s">
        <v>4168</v>
      </c>
      <c r="K2209" s="26" t="s">
        <v>6227</v>
      </c>
      <c r="N2209" s="4" t="s">
        <v>4461</v>
      </c>
      <c r="O2209" s="4" t="s">
        <v>6764</v>
      </c>
    </row>
    <row r="2210" spans="10:15" x14ac:dyDescent="0.2">
      <c r="J2210" s="26" t="s">
        <v>4168</v>
      </c>
      <c r="K2210" s="26" t="s">
        <v>6228</v>
      </c>
      <c r="N2210" s="4" t="s">
        <v>6216</v>
      </c>
      <c r="O2210" s="4" t="s">
        <v>6906</v>
      </c>
    </row>
    <row r="2211" spans="10:15" x14ac:dyDescent="0.2">
      <c r="J2211" s="26" t="s">
        <v>4168</v>
      </c>
      <c r="K2211" s="26" t="s">
        <v>6229</v>
      </c>
      <c r="N2211" s="4" t="s">
        <v>6217</v>
      </c>
      <c r="O2211" s="4" t="s">
        <v>6906</v>
      </c>
    </row>
    <row r="2212" spans="10:15" x14ac:dyDescent="0.2">
      <c r="J2212" s="26" t="s">
        <v>4168</v>
      </c>
      <c r="K2212" s="26" t="s">
        <v>6230</v>
      </c>
      <c r="N2212" s="4" t="s">
        <v>5259</v>
      </c>
      <c r="O2212" s="4" t="s">
        <v>6823</v>
      </c>
    </row>
    <row r="2213" spans="10:15" x14ac:dyDescent="0.2">
      <c r="J2213" s="26" t="s">
        <v>4169</v>
      </c>
      <c r="K2213" s="26" t="s">
        <v>6231</v>
      </c>
      <c r="N2213" s="4" t="s">
        <v>5220</v>
      </c>
      <c r="O2213" s="4" t="s">
        <v>6825</v>
      </c>
    </row>
    <row r="2214" spans="10:15" x14ac:dyDescent="0.2">
      <c r="J2214" s="26" t="s">
        <v>4169</v>
      </c>
      <c r="K2214" s="26" t="s">
        <v>6232</v>
      </c>
      <c r="N2214" s="150" t="s">
        <v>5422</v>
      </c>
      <c r="O2214" s="4" t="s">
        <v>6828</v>
      </c>
    </row>
    <row r="2215" spans="10:15" x14ac:dyDescent="0.2">
      <c r="J2215" s="26" t="s">
        <v>4169</v>
      </c>
      <c r="K2215" s="26" t="s">
        <v>6233</v>
      </c>
      <c r="N2215" s="148" t="s">
        <v>5952</v>
      </c>
      <c r="O2215" s="4" t="s">
        <v>4013</v>
      </c>
    </row>
    <row r="2216" spans="10:15" x14ac:dyDescent="0.2">
      <c r="J2216" s="26" t="s">
        <v>4169</v>
      </c>
      <c r="K2216" s="26" t="s">
        <v>6234</v>
      </c>
      <c r="N2216" s="4" t="s">
        <v>6194</v>
      </c>
      <c r="O2216" s="4" t="s">
        <v>6906</v>
      </c>
    </row>
    <row r="2217" spans="10:15" x14ac:dyDescent="0.2">
      <c r="J2217" s="26" t="s">
        <v>4169</v>
      </c>
      <c r="K2217" s="26" t="s">
        <v>6235</v>
      </c>
      <c r="N2217" s="148" t="s">
        <v>4534</v>
      </c>
      <c r="O2217" s="4" t="s">
        <v>4013</v>
      </c>
    </row>
    <row r="2218" spans="10:15" x14ac:dyDescent="0.2">
      <c r="J2218" s="26" t="s">
        <v>4169</v>
      </c>
      <c r="K2218" s="26" t="s">
        <v>6995</v>
      </c>
      <c r="N2218" s="161" t="s">
        <v>6173</v>
      </c>
      <c r="O2218" s="4" t="s">
        <v>4013</v>
      </c>
    </row>
    <row r="2219" spans="10:15" x14ac:dyDescent="0.2">
      <c r="J2219" s="26" t="s">
        <v>4169</v>
      </c>
      <c r="K2219" s="26" t="s">
        <v>6236</v>
      </c>
      <c r="N2219" s="4" t="s">
        <v>6563</v>
      </c>
      <c r="O2219" s="4" t="s">
        <v>6938</v>
      </c>
    </row>
    <row r="2220" spans="10:15" x14ac:dyDescent="0.2">
      <c r="J2220" s="26" t="s">
        <v>4169</v>
      </c>
      <c r="K2220" s="26" t="s">
        <v>6237</v>
      </c>
      <c r="N2220" s="4" t="s">
        <v>6563</v>
      </c>
      <c r="O2220" s="4" t="s">
        <v>6938</v>
      </c>
    </row>
    <row r="2221" spans="10:15" x14ac:dyDescent="0.2">
      <c r="J2221" s="26" t="s">
        <v>4169</v>
      </c>
      <c r="K2221" s="26" t="s">
        <v>6238</v>
      </c>
      <c r="N2221" s="150" t="s">
        <v>5930</v>
      </c>
      <c r="O2221" s="4" t="s">
        <v>6883</v>
      </c>
    </row>
    <row r="2222" spans="10:15" x14ac:dyDescent="0.2">
      <c r="J2222" s="26" t="s">
        <v>4170</v>
      </c>
      <c r="K2222" s="26" t="s">
        <v>6239</v>
      </c>
      <c r="N2222" s="150" t="s">
        <v>5931</v>
      </c>
      <c r="O2222" s="4" t="s">
        <v>6883</v>
      </c>
    </row>
    <row r="2223" spans="10:15" x14ac:dyDescent="0.2">
      <c r="J2223" s="26" t="s">
        <v>4170</v>
      </c>
      <c r="K2223" s="26" t="s">
        <v>6240</v>
      </c>
      <c r="N2223" s="150" t="s">
        <v>5932</v>
      </c>
      <c r="O2223" s="4" t="s">
        <v>6883</v>
      </c>
    </row>
    <row r="2224" spans="10:15" x14ac:dyDescent="0.2">
      <c r="J2224" s="26" t="s">
        <v>4170</v>
      </c>
      <c r="K2224" s="26" t="s">
        <v>6241</v>
      </c>
      <c r="N2224" s="150" t="s">
        <v>5933</v>
      </c>
      <c r="O2224" s="4" t="s">
        <v>6883</v>
      </c>
    </row>
    <row r="2225" spans="10:15" x14ac:dyDescent="0.2">
      <c r="J2225" s="26" t="s">
        <v>4170</v>
      </c>
      <c r="K2225" s="26" t="s">
        <v>6995</v>
      </c>
      <c r="N2225" s="150" t="s">
        <v>5934</v>
      </c>
      <c r="O2225" s="4" t="s">
        <v>6882</v>
      </c>
    </row>
    <row r="2226" spans="10:15" x14ac:dyDescent="0.2">
      <c r="J2226" s="26" t="s">
        <v>4170</v>
      </c>
      <c r="K2226" s="26" t="s">
        <v>6242</v>
      </c>
      <c r="N2226" s="4" t="s">
        <v>5348</v>
      </c>
      <c r="O2226" s="4" t="s">
        <v>4013</v>
      </c>
    </row>
    <row r="2227" spans="10:15" x14ac:dyDescent="0.2">
      <c r="J2227" s="26" t="s">
        <v>4171</v>
      </c>
      <c r="K2227" s="26" t="s">
        <v>6243</v>
      </c>
      <c r="N2227" s="150" t="s">
        <v>5808</v>
      </c>
      <c r="O2227" s="4" t="s">
        <v>6863</v>
      </c>
    </row>
    <row r="2228" spans="10:15" x14ac:dyDescent="0.2">
      <c r="J2228" s="26" t="s">
        <v>4171</v>
      </c>
      <c r="K2228" s="26" t="s">
        <v>6995</v>
      </c>
      <c r="N2228" s="4" t="s">
        <v>6433</v>
      </c>
      <c r="O2228" s="4" t="s">
        <v>4013</v>
      </c>
    </row>
    <row r="2229" spans="10:15" x14ac:dyDescent="0.2">
      <c r="J2229" s="26" t="s">
        <v>4172</v>
      </c>
      <c r="K2229" s="26" t="s">
        <v>6244</v>
      </c>
      <c r="N2229" s="4" t="s">
        <v>6357</v>
      </c>
      <c r="O2229" s="4" t="s">
        <v>6910</v>
      </c>
    </row>
    <row r="2230" spans="10:15" x14ac:dyDescent="0.2">
      <c r="J2230" s="26" t="s">
        <v>4172</v>
      </c>
      <c r="K2230" s="26" t="s">
        <v>6245</v>
      </c>
      <c r="N2230" s="4" t="s">
        <v>6460</v>
      </c>
      <c r="O2230" s="4" t="s">
        <v>4013</v>
      </c>
    </row>
    <row r="2231" spans="10:15" x14ac:dyDescent="0.2">
      <c r="J2231" s="26" t="s">
        <v>4172</v>
      </c>
      <c r="K2231" s="26" t="s">
        <v>6246</v>
      </c>
      <c r="N2231" s="4" t="s">
        <v>6546</v>
      </c>
      <c r="O2231" s="4" t="s">
        <v>6938</v>
      </c>
    </row>
    <row r="2232" spans="10:15" x14ac:dyDescent="0.2">
      <c r="J2232" s="26" t="s">
        <v>4172</v>
      </c>
      <c r="K2232" s="26" t="s">
        <v>6995</v>
      </c>
      <c r="N2232" s="4" t="s">
        <v>6547</v>
      </c>
      <c r="O2232" s="4" t="s">
        <v>6938</v>
      </c>
    </row>
    <row r="2233" spans="10:15" x14ac:dyDescent="0.2">
      <c r="J2233" s="26" t="s">
        <v>4172</v>
      </c>
      <c r="K2233" s="26" t="s">
        <v>6247</v>
      </c>
      <c r="N2233" s="4" t="s">
        <v>6548</v>
      </c>
      <c r="O2233" s="4" t="s">
        <v>6938</v>
      </c>
    </row>
    <row r="2234" spans="10:15" x14ac:dyDescent="0.2">
      <c r="J2234" s="26" t="s">
        <v>4172</v>
      </c>
      <c r="K2234" s="26" t="s">
        <v>6248</v>
      </c>
      <c r="N2234" s="4" t="s">
        <v>6549</v>
      </c>
      <c r="O2234" s="4" t="s">
        <v>6938</v>
      </c>
    </row>
    <row r="2235" spans="10:15" x14ac:dyDescent="0.2">
      <c r="J2235" s="26" t="s">
        <v>4173</v>
      </c>
      <c r="K2235" s="26" t="s">
        <v>6995</v>
      </c>
      <c r="N2235" s="148" t="s">
        <v>5304</v>
      </c>
      <c r="O2235" s="4" t="s">
        <v>6826</v>
      </c>
    </row>
    <row r="2236" spans="10:15" x14ac:dyDescent="0.2">
      <c r="J2236" s="26" t="s">
        <v>4174</v>
      </c>
      <c r="K2236" s="26" t="s">
        <v>6995</v>
      </c>
      <c r="N2236" s="4" t="s">
        <v>6163</v>
      </c>
      <c r="O2236" s="4" t="s">
        <v>4013</v>
      </c>
    </row>
    <row r="2237" spans="10:15" x14ac:dyDescent="0.2">
      <c r="J2237" s="26" t="s">
        <v>4174</v>
      </c>
      <c r="K2237" s="26" t="s">
        <v>6249</v>
      </c>
      <c r="N2237" s="4" t="s">
        <v>4363</v>
      </c>
      <c r="O2237" s="27" t="s">
        <v>4013</v>
      </c>
    </row>
    <row r="2238" spans="10:15" x14ac:dyDescent="0.2">
      <c r="J2238" s="26" t="s">
        <v>4175</v>
      </c>
      <c r="K2238" s="26" t="s">
        <v>6250</v>
      </c>
      <c r="N2238" s="4" t="s">
        <v>6434</v>
      </c>
      <c r="O2238" s="4" t="s">
        <v>4013</v>
      </c>
    </row>
    <row r="2239" spans="10:15" x14ac:dyDescent="0.2">
      <c r="J2239" s="26" t="s">
        <v>4175</v>
      </c>
      <c r="K2239" s="26" t="s">
        <v>6995</v>
      </c>
      <c r="N2239" s="4" t="s">
        <v>4245</v>
      </c>
      <c r="O2239" s="4" t="s">
        <v>6938</v>
      </c>
    </row>
    <row r="2240" spans="10:15" x14ac:dyDescent="0.2">
      <c r="J2240" s="26" t="s">
        <v>4176</v>
      </c>
      <c r="K2240" s="26" t="s">
        <v>6995</v>
      </c>
      <c r="N2240" s="4" t="s">
        <v>4380</v>
      </c>
      <c r="O2240" s="27" t="s">
        <v>4013</v>
      </c>
    </row>
    <row r="2241" spans="10:15" x14ac:dyDescent="0.2">
      <c r="J2241" s="26" t="s">
        <v>4177</v>
      </c>
      <c r="K2241" s="26" t="s">
        <v>6995</v>
      </c>
      <c r="N2241" s="4" t="s">
        <v>4381</v>
      </c>
      <c r="O2241" s="27" t="s">
        <v>4013</v>
      </c>
    </row>
    <row r="2242" spans="10:15" x14ac:dyDescent="0.2">
      <c r="J2242" s="26" t="s">
        <v>4178</v>
      </c>
      <c r="K2242" s="26" t="s">
        <v>6995</v>
      </c>
      <c r="N2242" s="4" t="s">
        <v>4360</v>
      </c>
      <c r="O2242" s="27" t="s">
        <v>4013</v>
      </c>
    </row>
    <row r="2243" spans="10:15" x14ac:dyDescent="0.2">
      <c r="J2243" s="26" t="s">
        <v>4179</v>
      </c>
      <c r="K2243" s="26" t="s">
        <v>6995</v>
      </c>
      <c r="N2243" s="4" t="s">
        <v>5336</v>
      </c>
      <c r="O2243" s="150" t="s">
        <v>4013</v>
      </c>
    </row>
    <row r="2244" spans="10:15" x14ac:dyDescent="0.2">
      <c r="J2244" s="26" t="s">
        <v>4180</v>
      </c>
      <c r="K2244" s="26" t="s">
        <v>6995</v>
      </c>
      <c r="N2244" s="4" t="s">
        <v>6606</v>
      </c>
      <c r="O2244" s="4" t="s">
        <v>6938</v>
      </c>
    </row>
    <row r="2245" spans="10:15" x14ac:dyDescent="0.2">
      <c r="J2245" s="26" t="s">
        <v>4181</v>
      </c>
      <c r="K2245" s="26" t="s">
        <v>6995</v>
      </c>
      <c r="N2245" s="150" t="s">
        <v>5878</v>
      </c>
      <c r="O2245" s="4" t="s">
        <v>6879</v>
      </c>
    </row>
    <row r="2246" spans="10:15" x14ac:dyDescent="0.2">
      <c r="J2246" s="26" t="s">
        <v>4182</v>
      </c>
      <c r="K2246" s="26" t="s">
        <v>6995</v>
      </c>
      <c r="N2246" s="4" t="s">
        <v>5212</v>
      </c>
      <c r="O2246" s="4" t="s">
        <v>6823</v>
      </c>
    </row>
    <row r="2247" spans="10:15" x14ac:dyDescent="0.2">
      <c r="J2247" s="26" t="s">
        <v>4183</v>
      </c>
      <c r="K2247" s="26" t="s">
        <v>6995</v>
      </c>
      <c r="N2247" s="150" t="s">
        <v>5611</v>
      </c>
      <c r="O2247" s="4" t="s">
        <v>6832</v>
      </c>
    </row>
    <row r="2248" spans="10:15" x14ac:dyDescent="0.2">
      <c r="J2248" s="26" t="s">
        <v>4184</v>
      </c>
      <c r="K2248" s="26" t="s">
        <v>6995</v>
      </c>
      <c r="N2248" s="4" t="s">
        <v>6550</v>
      </c>
      <c r="O2248" s="4" t="s">
        <v>6938</v>
      </c>
    </row>
    <row r="2249" spans="10:15" x14ac:dyDescent="0.2">
      <c r="J2249" s="26" t="s">
        <v>4185</v>
      </c>
      <c r="K2249" s="26" t="s">
        <v>6251</v>
      </c>
      <c r="N2249" s="4" t="s">
        <v>6237</v>
      </c>
      <c r="O2249" s="4" t="s">
        <v>6906</v>
      </c>
    </row>
    <row r="2250" spans="10:15" x14ac:dyDescent="0.2">
      <c r="J2250" s="26" t="s">
        <v>4185</v>
      </c>
      <c r="K2250" s="26" t="s">
        <v>6252</v>
      </c>
      <c r="N2250" s="150" t="s">
        <v>5809</v>
      </c>
      <c r="O2250" s="4" t="s">
        <v>6866</v>
      </c>
    </row>
    <row r="2251" spans="10:15" x14ac:dyDescent="0.2">
      <c r="J2251" s="26" t="s">
        <v>4185</v>
      </c>
      <c r="K2251" s="26" t="s">
        <v>6253</v>
      </c>
      <c r="N2251" s="161" t="s">
        <v>6169</v>
      </c>
      <c r="O2251" s="4" t="s">
        <v>4013</v>
      </c>
    </row>
    <row r="2252" spans="10:15" x14ac:dyDescent="0.2">
      <c r="J2252" s="26" t="s">
        <v>4185</v>
      </c>
      <c r="K2252" s="31" t="s">
        <v>6254</v>
      </c>
      <c r="N2252" s="4" t="s">
        <v>5069</v>
      </c>
      <c r="O2252" s="4" t="s">
        <v>6766</v>
      </c>
    </row>
    <row r="2253" spans="10:15" x14ac:dyDescent="0.2">
      <c r="J2253" s="26" t="s">
        <v>4185</v>
      </c>
      <c r="K2253" s="26" t="s">
        <v>6255</v>
      </c>
      <c r="N2253" s="4" t="s">
        <v>6419</v>
      </c>
      <c r="O2253" s="4" t="s">
        <v>4013</v>
      </c>
    </row>
    <row r="2254" spans="10:15" x14ac:dyDescent="0.2">
      <c r="J2254" s="26" t="s">
        <v>4185</v>
      </c>
      <c r="K2254" s="31" t="s">
        <v>6256</v>
      </c>
      <c r="N2254" s="4" t="s">
        <v>6551</v>
      </c>
      <c r="O2254" s="4" t="s">
        <v>6938</v>
      </c>
    </row>
    <row r="2255" spans="10:15" x14ac:dyDescent="0.2">
      <c r="J2255" s="26" t="s">
        <v>4185</v>
      </c>
      <c r="K2255" s="31" t="s">
        <v>6257</v>
      </c>
      <c r="N2255" s="4" t="s">
        <v>4452</v>
      </c>
      <c r="O2255" s="4" t="s">
        <v>6759</v>
      </c>
    </row>
    <row r="2256" spans="10:15" x14ac:dyDescent="0.2">
      <c r="J2256" s="26" t="s">
        <v>4185</v>
      </c>
      <c r="K2256" s="31" t="s">
        <v>6258</v>
      </c>
      <c r="N2256" s="4" t="s">
        <v>6142</v>
      </c>
      <c r="O2256" s="4" t="s">
        <v>4013</v>
      </c>
    </row>
    <row r="2257" spans="10:15" x14ac:dyDescent="0.2">
      <c r="J2257" s="26" t="s">
        <v>4185</v>
      </c>
      <c r="K2257" s="26" t="s">
        <v>6259</v>
      </c>
      <c r="N2257" s="4" t="s">
        <v>6218</v>
      </c>
      <c r="O2257" s="4" t="s">
        <v>6906</v>
      </c>
    </row>
    <row r="2258" spans="10:15" x14ac:dyDescent="0.2">
      <c r="J2258" s="26" t="s">
        <v>4185</v>
      </c>
      <c r="K2258" s="26" t="s">
        <v>6260</v>
      </c>
      <c r="N2258" s="4" t="s">
        <v>5070</v>
      </c>
      <c r="O2258" s="4" t="s">
        <v>6766</v>
      </c>
    </row>
    <row r="2259" spans="10:15" x14ac:dyDescent="0.2">
      <c r="J2259" s="26" t="s">
        <v>4185</v>
      </c>
      <c r="K2259" s="26" t="s">
        <v>6261</v>
      </c>
      <c r="N2259" s="4" t="s">
        <v>6195</v>
      </c>
      <c r="O2259" s="4" t="s">
        <v>6906</v>
      </c>
    </row>
    <row r="2260" spans="10:15" x14ac:dyDescent="0.2">
      <c r="J2260" s="26" t="s">
        <v>4185</v>
      </c>
      <c r="K2260" s="26" t="s">
        <v>6262</v>
      </c>
      <c r="N2260" s="4" t="s">
        <v>4399</v>
      </c>
      <c r="O2260" s="27" t="s">
        <v>4013</v>
      </c>
    </row>
    <row r="2261" spans="10:15" x14ac:dyDescent="0.2">
      <c r="J2261" s="26" t="s">
        <v>4185</v>
      </c>
      <c r="K2261" s="44" t="s">
        <v>6263</v>
      </c>
      <c r="N2261" s="153" t="s">
        <v>4559</v>
      </c>
      <c r="O2261" s="4" t="s">
        <v>4013</v>
      </c>
    </row>
    <row r="2262" spans="10:15" x14ac:dyDescent="0.2">
      <c r="J2262" s="26" t="s">
        <v>4185</v>
      </c>
      <c r="K2262" s="26" t="s">
        <v>6264</v>
      </c>
      <c r="N2262" s="150" t="s">
        <v>5423</v>
      </c>
      <c r="O2262" s="4" t="s">
        <v>6828</v>
      </c>
    </row>
    <row r="2263" spans="10:15" x14ac:dyDescent="0.2">
      <c r="J2263" s="26" t="s">
        <v>4185</v>
      </c>
      <c r="K2263" s="26" t="s">
        <v>6265</v>
      </c>
      <c r="N2263" s="148" t="s">
        <v>5953</v>
      </c>
      <c r="O2263" s="4" t="s">
        <v>4013</v>
      </c>
    </row>
    <row r="2264" spans="10:15" x14ac:dyDescent="0.2">
      <c r="J2264" s="26" t="s">
        <v>4185</v>
      </c>
      <c r="K2264" s="26" t="s">
        <v>6266</v>
      </c>
      <c r="N2264" s="4" t="s">
        <v>4419</v>
      </c>
      <c r="O2264" s="4" t="s">
        <v>6742</v>
      </c>
    </row>
    <row r="2265" spans="10:15" x14ac:dyDescent="0.2">
      <c r="J2265" s="26" t="s">
        <v>4185</v>
      </c>
      <c r="K2265" s="26" t="s">
        <v>6267</v>
      </c>
      <c r="N2265" s="29" t="s">
        <v>4428</v>
      </c>
      <c r="O2265" s="4" t="s">
        <v>6742</v>
      </c>
    </row>
    <row r="2266" spans="10:15" x14ac:dyDescent="0.2">
      <c r="J2266" s="26" t="s">
        <v>4186</v>
      </c>
      <c r="K2266" s="26" t="s">
        <v>6268</v>
      </c>
      <c r="N2266" s="148" t="s">
        <v>4429</v>
      </c>
      <c r="O2266" s="4" t="s">
        <v>6742</v>
      </c>
    </row>
    <row r="2267" spans="10:15" x14ac:dyDescent="0.2">
      <c r="J2267" s="26" t="s">
        <v>4186</v>
      </c>
      <c r="K2267" s="26" t="s">
        <v>6269</v>
      </c>
      <c r="N2267" s="150" t="s">
        <v>5612</v>
      </c>
      <c r="O2267" s="4" t="s">
        <v>6833</v>
      </c>
    </row>
    <row r="2268" spans="10:15" x14ac:dyDescent="0.2">
      <c r="J2268" s="26" t="s">
        <v>4186</v>
      </c>
      <c r="K2268" s="26" t="s">
        <v>6270</v>
      </c>
      <c r="N2268" s="4" t="s">
        <v>6409</v>
      </c>
      <c r="O2268" s="4" t="s">
        <v>4013</v>
      </c>
    </row>
    <row r="2269" spans="10:15" x14ac:dyDescent="0.2">
      <c r="J2269" s="26" t="s">
        <v>4186</v>
      </c>
      <c r="K2269" s="26" t="s">
        <v>6271</v>
      </c>
      <c r="N2269" s="4" t="s">
        <v>6552</v>
      </c>
      <c r="O2269" s="4" t="s">
        <v>6938</v>
      </c>
    </row>
    <row r="2270" spans="10:15" x14ac:dyDescent="0.2">
      <c r="J2270" s="26" t="s">
        <v>4186</v>
      </c>
      <c r="K2270" s="26" t="s">
        <v>6272</v>
      </c>
      <c r="N2270" s="4" t="s">
        <v>4448</v>
      </c>
      <c r="O2270" s="4" t="s">
        <v>6759</v>
      </c>
    </row>
    <row r="2271" spans="10:15" x14ac:dyDescent="0.2">
      <c r="J2271" s="26" t="s">
        <v>4186</v>
      </c>
      <c r="K2271" s="26" t="s">
        <v>6273</v>
      </c>
      <c r="N2271" s="4" t="s">
        <v>4400</v>
      </c>
      <c r="O2271" s="27" t="s">
        <v>4013</v>
      </c>
    </row>
    <row r="2272" spans="10:15" x14ac:dyDescent="0.2">
      <c r="J2272" s="26" t="s">
        <v>4186</v>
      </c>
      <c r="K2272" s="26" t="s">
        <v>6274</v>
      </c>
      <c r="N2272" s="4" t="s">
        <v>6247</v>
      </c>
      <c r="O2272" s="4" t="s">
        <v>6906</v>
      </c>
    </row>
    <row r="2273" spans="10:15" x14ac:dyDescent="0.2">
      <c r="J2273" s="26" t="s">
        <v>4186</v>
      </c>
      <c r="K2273" s="26" t="s">
        <v>6275</v>
      </c>
      <c r="N2273" s="4" t="s">
        <v>6426</v>
      </c>
      <c r="O2273" s="4" t="s">
        <v>4013</v>
      </c>
    </row>
    <row r="2274" spans="10:15" x14ac:dyDescent="0.2">
      <c r="J2274" s="26" t="s">
        <v>4186</v>
      </c>
      <c r="K2274" s="26" t="s">
        <v>6276</v>
      </c>
      <c r="N2274" s="4" t="s">
        <v>4446</v>
      </c>
      <c r="O2274" s="4" t="s">
        <v>6759</v>
      </c>
    </row>
    <row r="2275" spans="10:15" x14ac:dyDescent="0.2">
      <c r="J2275" s="26" t="s">
        <v>4186</v>
      </c>
      <c r="K2275" s="26" t="s">
        <v>6277</v>
      </c>
      <c r="N2275" s="4" t="s">
        <v>4413</v>
      </c>
      <c r="O2275" s="27" t="s">
        <v>4013</v>
      </c>
    </row>
    <row r="2276" spans="10:15" x14ac:dyDescent="0.2">
      <c r="J2276" s="26" t="s">
        <v>4186</v>
      </c>
      <c r="K2276" s="26" t="s">
        <v>6278</v>
      </c>
      <c r="N2276" s="4" t="s">
        <v>4401</v>
      </c>
      <c r="O2276" s="27" t="s">
        <v>4013</v>
      </c>
    </row>
    <row r="2277" spans="10:15" x14ac:dyDescent="0.2">
      <c r="J2277" s="26" t="s">
        <v>4186</v>
      </c>
      <c r="K2277" s="26" t="s">
        <v>6279</v>
      </c>
      <c r="N2277" s="4" t="s">
        <v>6219</v>
      </c>
      <c r="O2277" s="4" t="s">
        <v>6906</v>
      </c>
    </row>
    <row r="2278" spans="10:15" x14ac:dyDescent="0.2">
      <c r="J2278" s="26" t="s">
        <v>4186</v>
      </c>
      <c r="K2278" s="31" t="s">
        <v>6280</v>
      </c>
      <c r="N2278" s="4" t="s">
        <v>6196</v>
      </c>
      <c r="O2278" s="4" t="s">
        <v>6906</v>
      </c>
    </row>
    <row r="2279" spans="10:15" x14ac:dyDescent="0.2">
      <c r="J2279" s="26" t="s">
        <v>4186</v>
      </c>
      <c r="K2279" s="26" t="s">
        <v>6281</v>
      </c>
      <c r="N2279" s="148" t="s">
        <v>5313</v>
      </c>
      <c r="O2279" s="4" t="s">
        <v>6826</v>
      </c>
    </row>
    <row r="2280" spans="10:15" x14ac:dyDescent="0.2">
      <c r="J2280" s="26" t="s">
        <v>4186</v>
      </c>
      <c r="K2280" s="26" t="s">
        <v>6282</v>
      </c>
      <c r="N2280" s="150" t="s">
        <v>5810</v>
      </c>
      <c r="O2280" s="4" t="s">
        <v>6863</v>
      </c>
    </row>
    <row r="2281" spans="10:15" x14ac:dyDescent="0.2">
      <c r="J2281" s="26" t="s">
        <v>4186</v>
      </c>
      <c r="K2281" s="26" t="s">
        <v>6283</v>
      </c>
      <c r="N2281" s="4" t="s">
        <v>6264</v>
      </c>
      <c r="O2281" s="4" t="s">
        <v>6907</v>
      </c>
    </row>
    <row r="2282" spans="10:15" x14ac:dyDescent="0.2">
      <c r="J2282" s="26" t="s">
        <v>4186</v>
      </c>
      <c r="K2282" s="26" t="s">
        <v>6284</v>
      </c>
      <c r="N2282" s="27" t="s">
        <v>4341</v>
      </c>
      <c r="O2282" s="27" t="s">
        <v>4013</v>
      </c>
    </row>
    <row r="2283" spans="10:15" x14ac:dyDescent="0.2">
      <c r="J2283" s="26" t="s">
        <v>4186</v>
      </c>
      <c r="K2283" s="26" t="s">
        <v>6285</v>
      </c>
      <c r="N2283" s="4" t="s">
        <v>6147</v>
      </c>
      <c r="O2283" s="4" t="s">
        <v>4013</v>
      </c>
    </row>
    <row r="2284" spans="10:15" x14ac:dyDescent="0.2">
      <c r="J2284" s="26" t="s">
        <v>4186</v>
      </c>
      <c r="K2284" s="31" t="s">
        <v>6286</v>
      </c>
      <c r="N2284" s="4" t="s">
        <v>5980</v>
      </c>
      <c r="O2284" s="4" t="s">
        <v>4013</v>
      </c>
    </row>
    <row r="2285" spans="10:15" x14ac:dyDescent="0.2">
      <c r="J2285" s="26" t="s">
        <v>4186</v>
      </c>
      <c r="K2285" s="26" t="s">
        <v>181</v>
      </c>
      <c r="N2285" s="150" t="s">
        <v>5811</v>
      </c>
      <c r="O2285" s="4" t="s">
        <v>6875</v>
      </c>
    </row>
    <row r="2286" spans="10:15" x14ac:dyDescent="0.2">
      <c r="J2286" s="26" t="s">
        <v>4186</v>
      </c>
      <c r="K2286" s="32" t="s">
        <v>6287</v>
      </c>
      <c r="N2286" s="4" t="s">
        <v>6358</v>
      </c>
      <c r="O2286" s="4" t="s">
        <v>6910</v>
      </c>
    </row>
    <row r="2287" spans="10:15" x14ac:dyDescent="0.2">
      <c r="J2287" s="26" t="s">
        <v>4186</v>
      </c>
      <c r="K2287" s="26" t="s">
        <v>6288</v>
      </c>
      <c r="N2287" s="4" t="s">
        <v>3932</v>
      </c>
      <c r="O2287" s="27" t="s">
        <v>4013</v>
      </c>
    </row>
    <row r="2288" spans="10:15" x14ac:dyDescent="0.2">
      <c r="J2288" s="26" t="s">
        <v>4186</v>
      </c>
      <c r="K2288" s="27" t="s">
        <v>6289</v>
      </c>
      <c r="N2288" s="150" t="s">
        <v>695</v>
      </c>
      <c r="O2288" s="4" t="s">
        <v>6876</v>
      </c>
    </row>
    <row r="2289" spans="10:15" x14ac:dyDescent="0.2">
      <c r="J2289" s="26" t="s">
        <v>4186</v>
      </c>
      <c r="K2289" s="26" t="s">
        <v>6290</v>
      </c>
      <c r="N2289" s="4" t="s">
        <v>5071</v>
      </c>
      <c r="O2289" s="4" t="s">
        <v>6766</v>
      </c>
    </row>
    <row r="2290" spans="10:15" x14ac:dyDescent="0.2">
      <c r="J2290" s="26" t="s">
        <v>4186</v>
      </c>
      <c r="K2290" s="26" t="s">
        <v>6291</v>
      </c>
      <c r="N2290" s="150" t="s">
        <v>6109</v>
      </c>
      <c r="O2290" s="4" t="s">
        <v>6885</v>
      </c>
    </row>
    <row r="2291" spans="10:15" x14ac:dyDescent="0.2">
      <c r="J2291" s="26" t="s">
        <v>4186</v>
      </c>
      <c r="K2291" s="31" t="s">
        <v>6292</v>
      </c>
      <c r="N2291" s="150" t="s">
        <v>6051</v>
      </c>
      <c r="O2291" s="4" t="s">
        <v>6885</v>
      </c>
    </row>
    <row r="2292" spans="10:15" x14ac:dyDescent="0.2">
      <c r="J2292" s="26" t="s">
        <v>4186</v>
      </c>
      <c r="K2292" s="46" t="s">
        <v>6293</v>
      </c>
      <c r="N2292" s="150" t="s">
        <v>6052</v>
      </c>
      <c r="O2292" s="4" t="s">
        <v>6885</v>
      </c>
    </row>
    <row r="2293" spans="10:15" x14ac:dyDescent="0.2">
      <c r="J2293" s="26" t="s">
        <v>4186</v>
      </c>
      <c r="K2293" s="26" t="s">
        <v>6294</v>
      </c>
      <c r="N2293" s="4" t="s">
        <v>6018</v>
      </c>
      <c r="O2293" s="4" t="s">
        <v>4013</v>
      </c>
    </row>
    <row r="2294" spans="10:15" x14ac:dyDescent="0.2">
      <c r="J2294" s="26" t="s">
        <v>4186</v>
      </c>
      <c r="K2294" s="26" t="s">
        <v>6295</v>
      </c>
      <c r="N2294" s="4" t="s">
        <v>5277</v>
      </c>
      <c r="O2294" s="4" t="s">
        <v>6823</v>
      </c>
    </row>
    <row r="2295" spans="10:15" x14ac:dyDescent="0.2">
      <c r="J2295" s="26" t="s">
        <v>4186</v>
      </c>
      <c r="K2295" s="26" t="s">
        <v>6296</v>
      </c>
      <c r="N2295" s="150" t="s">
        <v>6110</v>
      </c>
      <c r="O2295" s="4" t="s">
        <v>6886</v>
      </c>
    </row>
    <row r="2296" spans="10:15" x14ac:dyDescent="0.2">
      <c r="J2296" s="26" t="s">
        <v>4186</v>
      </c>
      <c r="K2296" s="26" t="s">
        <v>6297</v>
      </c>
      <c r="N2296" s="29" t="s">
        <v>5175</v>
      </c>
      <c r="O2296" s="4" t="s">
        <v>4013</v>
      </c>
    </row>
    <row r="2297" spans="10:15" x14ac:dyDescent="0.2">
      <c r="J2297" s="26" t="s">
        <v>4186</v>
      </c>
      <c r="K2297" s="26" t="s">
        <v>6298</v>
      </c>
      <c r="N2297" s="4" t="s">
        <v>6553</v>
      </c>
      <c r="O2297" s="4" t="s">
        <v>6938</v>
      </c>
    </row>
    <row r="2298" spans="10:15" x14ac:dyDescent="0.2">
      <c r="J2298" s="26" t="s">
        <v>4186</v>
      </c>
      <c r="K2298" s="26" t="s">
        <v>6299</v>
      </c>
      <c r="N2298" s="4" t="s">
        <v>6554</v>
      </c>
      <c r="O2298" s="4" t="s">
        <v>4013</v>
      </c>
    </row>
    <row r="2299" spans="10:15" x14ac:dyDescent="0.2">
      <c r="J2299" s="26" t="s">
        <v>4186</v>
      </c>
      <c r="K2299" s="26" t="s">
        <v>6300</v>
      </c>
      <c r="N2299" s="163" t="s">
        <v>5972</v>
      </c>
      <c r="O2299" s="4" t="s">
        <v>4013</v>
      </c>
    </row>
    <row r="2300" spans="10:15" x14ac:dyDescent="0.2">
      <c r="J2300" s="26" t="s">
        <v>4186</v>
      </c>
      <c r="K2300" s="26" t="s">
        <v>6301</v>
      </c>
      <c r="N2300" s="4" t="s">
        <v>6114</v>
      </c>
      <c r="O2300" s="4" t="s">
        <v>4013</v>
      </c>
    </row>
    <row r="2301" spans="10:15" x14ac:dyDescent="0.2">
      <c r="J2301" s="26" t="s">
        <v>4186</v>
      </c>
      <c r="K2301" s="26" t="s">
        <v>6302</v>
      </c>
      <c r="N2301" s="150" t="s">
        <v>5613</v>
      </c>
      <c r="O2301" s="4" t="s">
        <v>6833</v>
      </c>
    </row>
    <row r="2302" spans="10:15" x14ac:dyDescent="0.2">
      <c r="J2302" s="26" t="s">
        <v>4186</v>
      </c>
      <c r="K2302" s="26" t="s">
        <v>6303</v>
      </c>
      <c r="N2302" s="150" t="s">
        <v>5614</v>
      </c>
      <c r="O2302" s="4" t="s">
        <v>6831</v>
      </c>
    </row>
    <row r="2303" spans="10:15" x14ac:dyDescent="0.2">
      <c r="J2303" s="26" t="s">
        <v>4186</v>
      </c>
      <c r="K2303" s="26" t="s">
        <v>6304</v>
      </c>
      <c r="N2303" s="4" t="s">
        <v>6359</v>
      </c>
      <c r="O2303" s="4" t="s">
        <v>6910</v>
      </c>
    </row>
    <row r="2304" spans="10:15" x14ac:dyDescent="0.2">
      <c r="J2304" s="26" t="s">
        <v>4186</v>
      </c>
      <c r="K2304" s="26" t="s">
        <v>6305</v>
      </c>
      <c r="N2304" s="150" t="s">
        <v>6111</v>
      </c>
      <c r="O2304" s="4" t="s">
        <v>6886</v>
      </c>
    </row>
    <row r="2305" spans="10:15" x14ac:dyDescent="0.2">
      <c r="J2305" s="26" t="s">
        <v>4186</v>
      </c>
      <c r="K2305" s="26" t="s">
        <v>6306</v>
      </c>
      <c r="N2305" s="150" t="s">
        <v>5879</v>
      </c>
      <c r="O2305" s="4" t="s">
        <v>6879</v>
      </c>
    </row>
    <row r="2306" spans="10:15" x14ac:dyDescent="0.2">
      <c r="J2306" s="26" t="s">
        <v>4186</v>
      </c>
      <c r="K2306" s="27" t="s">
        <v>6307</v>
      </c>
      <c r="N2306" s="150" t="s">
        <v>5615</v>
      </c>
      <c r="O2306" s="4" t="s">
        <v>6835</v>
      </c>
    </row>
    <row r="2307" spans="10:15" x14ac:dyDescent="0.2">
      <c r="J2307" s="26" t="s">
        <v>4186</v>
      </c>
      <c r="K2307" s="27" t="s">
        <v>6308</v>
      </c>
      <c r="N2307" s="159" t="s">
        <v>5424</v>
      </c>
      <c r="O2307" s="4" t="s">
        <v>6828</v>
      </c>
    </row>
    <row r="2308" spans="10:15" x14ac:dyDescent="0.2">
      <c r="J2308" s="26" t="s">
        <v>4186</v>
      </c>
      <c r="K2308" s="26" t="s">
        <v>6309</v>
      </c>
      <c r="N2308" s="150" t="s">
        <v>5616</v>
      </c>
      <c r="O2308" s="4" t="s">
        <v>6859</v>
      </c>
    </row>
    <row r="2309" spans="10:15" x14ac:dyDescent="0.2">
      <c r="J2309" s="26" t="s">
        <v>4186</v>
      </c>
      <c r="K2309" s="26" t="s">
        <v>6310</v>
      </c>
      <c r="N2309" s="150" t="s">
        <v>5812</v>
      </c>
      <c r="O2309" s="4" t="s">
        <v>6871</v>
      </c>
    </row>
    <row r="2310" spans="10:15" x14ac:dyDescent="0.2">
      <c r="J2310" s="26" t="s">
        <v>4186</v>
      </c>
      <c r="K2310" s="26" t="s">
        <v>6311</v>
      </c>
      <c r="N2310" s="150" t="s">
        <v>5813</v>
      </c>
      <c r="O2310" s="4" t="s">
        <v>6864</v>
      </c>
    </row>
    <row r="2311" spans="10:15" x14ac:dyDescent="0.2">
      <c r="J2311" s="26" t="s">
        <v>4186</v>
      </c>
      <c r="K2311" s="26" t="s">
        <v>6312</v>
      </c>
      <c r="N2311" s="150" t="s">
        <v>5617</v>
      </c>
      <c r="O2311" s="4" t="s">
        <v>6836</v>
      </c>
    </row>
    <row r="2312" spans="10:15" x14ac:dyDescent="0.2">
      <c r="J2312" s="26" t="s">
        <v>4186</v>
      </c>
      <c r="K2312" s="26" t="s">
        <v>6313</v>
      </c>
      <c r="N2312" s="150" t="s">
        <v>5618</v>
      </c>
      <c r="O2312" s="4" t="s">
        <v>6844</v>
      </c>
    </row>
    <row r="2313" spans="10:15" x14ac:dyDescent="0.2">
      <c r="J2313" s="26" t="s">
        <v>4186</v>
      </c>
      <c r="K2313" s="26" t="s">
        <v>6314</v>
      </c>
      <c r="N2313" s="150" t="s">
        <v>5619</v>
      </c>
      <c r="O2313" s="4" t="s">
        <v>6841</v>
      </c>
    </row>
    <row r="2314" spans="10:15" x14ac:dyDescent="0.2">
      <c r="J2314" s="26" t="s">
        <v>4186</v>
      </c>
      <c r="K2314" s="26" t="s">
        <v>6315</v>
      </c>
      <c r="N2314" s="150" t="s">
        <v>5620</v>
      </c>
      <c r="O2314" s="4" t="s">
        <v>6840</v>
      </c>
    </row>
    <row r="2315" spans="10:15" x14ac:dyDescent="0.2">
      <c r="J2315" s="26" t="s">
        <v>4186</v>
      </c>
      <c r="K2315" s="26" t="s">
        <v>6316</v>
      </c>
      <c r="N2315" s="148" t="s">
        <v>5962</v>
      </c>
      <c r="O2315" s="4" t="s">
        <v>4013</v>
      </c>
    </row>
    <row r="2316" spans="10:15" x14ac:dyDescent="0.2">
      <c r="J2316" s="26" t="s">
        <v>4186</v>
      </c>
      <c r="K2316" s="26" t="s">
        <v>6317</v>
      </c>
      <c r="N2316" s="4" t="s">
        <v>6615</v>
      </c>
      <c r="O2316" s="4" t="s">
        <v>6938</v>
      </c>
    </row>
    <row r="2317" spans="10:15" x14ac:dyDescent="0.2">
      <c r="J2317" s="26" t="s">
        <v>4186</v>
      </c>
      <c r="K2317" s="26" t="s">
        <v>6318</v>
      </c>
      <c r="N2317" s="4" t="s">
        <v>6616</v>
      </c>
      <c r="O2317" s="4" t="s">
        <v>6938</v>
      </c>
    </row>
    <row r="2318" spans="10:15" x14ac:dyDescent="0.2">
      <c r="J2318" s="26" t="s">
        <v>4186</v>
      </c>
      <c r="K2318" s="26" t="s">
        <v>6319</v>
      </c>
      <c r="N2318" s="4" t="s">
        <v>6617</v>
      </c>
      <c r="O2318" s="4" t="s">
        <v>6938</v>
      </c>
    </row>
    <row r="2319" spans="10:15" x14ac:dyDescent="0.2">
      <c r="J2319" s="26" t="s">
        <v>4186</v>
      </c>
      <c r="K2319" s="26" t="s">
        <v>6320</v>
      </c>
      <c r="N2319" s="150" t="s">
        <v>5814</v>
      </c>
      <c r="O2319" s="4" t="s">
        <v>6869</v>
      </c>
    </row>
    <row r="2320" spans="10:15" x14ac:dyDescent="0.2">
      <c r="J2320" s="26" t="s">
        <v>4186</v>
      </c>
      <c r="K2320" s="26" t="s">
        <v>6321</v>
      </c>
      <c r="N2320" s="4" t="s">
        <v>5253</v>
      </c>
      <c r="O2320" s="4" t="s">
        <v>6823</v>
      </c>
    </row>
    <row r="2321" spans="10:15" x14ac:dyDescent="0.2">
      <c r="J2321" s="26" t="s">
        <v>4186</v>
      </c>
      <c r="K2321" s="26" t="s">
        <v>6322</v>
      </c>
      <c r="N2321" s="4" t="s">
        <v>4470</v>
      </c>
      <c r="O2321" s="4" t="s">
        <v>6764</v>
      </c>
    </row>
    <row r="2322" spans="10:15" x14ac:dyDescent="0.2">
      <c r="J2322" s="26" t="s">
        <v>4186</v>
      </c>
      <c r="K2322" s="26" t="s">
        <v>6323</v>
      </c>
      <c r="N2322" s="4" t="s">
        <v>6589</v>
      </c>
      <c r="O2322" s="4" t="s">
        <v>6938</v>
      </c>
    </row>
    <row r="2323" spans="10:15" x14ac:dyDescent="0.2">
      <c r="J2323" s="26" t="s">
        <v>4186</v>
      </c>
      <c r="K2323" s="31" t="s">
        <v>6324</v>
      </c>
      <c r="N2323" s="4" t="s">
        <v>6019</v>
      </c>
      <c r="O2323" s="4" t="s">
        <v>4013</v>
      </c>
    </row>
    <row r="2324" spans="10:15" x14ac:dyDescent="0.2">
      <c r="J2324" s="26" t="s">
        <v>4186</v>
      </c>
      <c r="K2324" s="26" t="s">
        <v>6325</v>
      </c>
      <c r="N2324" s="4" t="s">
        <v>6242</v>
      </c>
      <c r="O2324" s="4" t="s">
        <v>6906</v>
      </c>
    </row>
    <row r="2325" spans="10:15" x14ac:dyDescent="0.2">
      <c r="J2325" s="26" t="s">
        <v>4186</v>
      </c>
      <c r="K2325" s="26" t="s">
        <v>6997</v>
      </c>
      <c r="N2325" s="166" t="s">
        <v>4423</v>
      </c>
      <c r="O2325" s="4" t="s">
        <v>6742</v>
      </c>
    </row>
    <row r="2326" spans="10:15" x14ac:dyDescent="0.2">
      <c r="J2326" s="26" t="s">
        <v>4186</v>
      </c>
      <c r="K2326" s="26" t="s">
        <v>6326</v>
      </c>
      <c r="N2326" s="4" t="s">
        <v>5239</v>
      </c>
      <c r="O2326" s="4" t="s">
        <v>6823</v>
      </c>
    </row>
    <row r="2327" spans="10:15" x14ac:dyDescent="0.2">
      <c r="J2327" s="26" t="s">
        <v>4186</v>
      </c>
      <c r="K2327" s="26" t="s">
        <v>6327</v>
      </c>
      <c r="N2327" s="4" t="s">
        <v>4059</v>
      </c>
      <c r="O2327" s="4" t="s">
        <v>6823</v>
      </c>
    </row>
    <row r="2328" spans="10:15" x14ac:dyDescent="0.2">
      <c r="J2328" s="26" t="s">
        <v>4186</v>
      </c>
      <c r="K2328" s="26" t="s">
        <v>6328</v>
      </c>
      <c r="N2328" s="4" t="s">
        <v>5197</v>
      </c>
      <c r="O2328" s="4" t="s">
        <v>6823</v>
      </c>
    </row>
    <row r="2329" spans="10:15" x14ac:dyDescent="0.2">
      <c r="J2329" s="26" t="s">
        <v>4186</v>
      </c>
      <c r="K2329" s="26" t="s">
        <v>6329</v>
      </c>
      <c r="N2329" s="4" t="s">
        <v>4060</v>
      </c>
      <c r="O2329" s="4" t="s">
        <v>6823</v>
      </c>
    </row>
    <row r="2330" spans="10:15" x14ac:dyDescent="0.2">
      <c r="J2330" s="26" t="s">
        <v>4186</v>
      </c>
      <c r="K2330" s="26" t="s">
        <v>6330</v>
      </c>
      <c r="N2330" s="4" t="s">
        <v>6391</v>
      </c>
      <c r="O2330" s="4" t="s">
        <v>6756</v>
      </c>
    </row>
    <row r="2331" spans="10:15" x14ac:dyDescent="0.2">
      <c r="J2331" s="26" t="s">
        <v>4186</v>
      </c>
      <c r="K2331" s="26" t="s">
        <v>6331</v>
      </c>
      <c r="N2331" s="4" t="s">
        <v>6360</v>
      </c>
      <c r="O2331" s="4" t="s">
        <v>6910</v>
      </c>
    </row>
    <row r="2332" spans="10:15" x14ac:dyDescent="0.2">
      <c r="J2332" s="26" t="s">
        <v>4186</v>
      </c>
      <c r="K2332" s="26" t="s">
        <v>6332</v>
      </c>
      <c r="N2332" s="4" t="s">
        <v>6361</v>
      </c>
      <c r="O2332" s="4" t="s">
        <v>6910</v>
      </c>
    </row>
    <row r="2333" spans="10:15" x14ac:dyDescent="0.2">
      <c r="J2333" s="26" t="s">
        <v>4186</v>
      </c>
      <c r="K2333" s="26" t="s">
        <v>6333</v>
      </c>
      <c r="N2333" s="148" t="s">
        <v>5955</v>
      </c>
      <c r="O2333" s="4" t="s">
        <v>4013</v>
      </c>
    </row>
    <row r="2334" spans="10:15" x14ac:dyDescent="0.2">
      <c r="J2334" s="26" t="s">
        <v>4186</v>
      </c>
      <c r="K2334" s="26" t="s">
        <v>6334</v>
      </c>
      <c r="N2334" s="148" t="s">
        <v>4274</v>
      </c>
      <c r="O2334" s="27" t="s">
        <v>4013</v>
      </c>
    </row>
    <row r="2335" spans="10:15" x14ac:dyDescent="0.2">
      <c r="J2335" s="26" t="s">
        <v>4186</v>
      </c>
      <c r="K2335" s="26" t="s">
        <v>6335</v>
      </c>
      <c r="N2335" s="4" t="s">
        <v>5293</v>
      </c>
      <c r="O2335" s="4" t="s">
        <v>6823</v>
      </c>
    </row>
    <row r="2336" spans="10:15" x14ac:dyDescent="0.2">
      <c r="J2336" s="26" t="s">
        <v>4186</v>
      </c>
      <c r="K2336" s="27" t="s">
        <v>6336</v>
      </c>
      <c r="N2336" s="148" t="s">
        <v>5956</v>
      </c>
      <c r="O2336" s="4" t="s">
        <v>4013</v>
      </c>
    </row>
    <row r="2337" spans="10:15" x14ac:dyDescent="0.2">
      <c r="J2337" s="26" t="s">
        <v>4186</v>
      </c>
      <c r="K2337" s="26" t="s">
        <v>6337</v>
      </c>
      <c r="N2337" s="148" t="s">
        <v>5323</v>
      </c>
      <c r="O2337" s="4" t="s">
        <v>6826</v>
      </c>
    </row>
    <row r="2338" spans="10:15" x14ac:dyDescent="0.2">
      <c r="J2338" s="26" t="s">
        <v>4186</v>
      </c>
      <c r="K2338" s="26" t="s">
        <v>6338</v>
      </c>
      <c r="N2338" s="148" t="s">
        <v>5324</v>
      </c>
      <c r="O2338" s="4" t="s">
        <v>6826</v>
      </c>
    </row>
    <row r="2339" spans="10:15" x14ac:dyDescent="0.2">
      <c r="J2339" s="26" t="s">
        <v>4186</v>
      </c>
      <c r="K2339" s="26" t="s">
        <v>6339</v>
      </c>
      <c r="N2339" s="148" t="s">
        <v>5325</v>
      </c>
      <c r="O2339" s="4" t="s">
        <v>6826</v>
      </c>
    </row>
    <row r="2340" spans="10:15" x14ac:dyDescent="0.2">
      <c r="J2340" s="26" t="s">
        <v>4186</v>
      </c>
      <c r="K2340" s="26" t="s">
        <v>6340</v>
      </c>
      <c r="N2340" s="148" t="s">
        <v>5326</v>
      </c>
      <c r="O2340" s="4" t="s">
        <v>6826</v>
      </c>
    </row>
    <row r="2341" spans="10:15" x14ac:dyDescent="0.2">
      <c r="J2341" s="26" t="s">
        <v>4186</v>
      </c>
      <c r="K2341" s="26" t="s">
        <v>6341</v>
      </c>
      <c r="N2341" s="148" t="s">
        <v>5322</v>
      </c>
      <c r="O2341" s="4" t="s">
        <v>6826</v>
      </c>
    </row>
    <row r="2342" spans="10:15" x14ac:dyDescent="0.2">
      <c r="J2342" s="26" t="s">
        <v>4186</v>
      </c>
      <c r="K2342" s="26" t="s">
        <v>6342</v>
      </c>
      <c r="N2342" s="148" t="s">
        <v>5327</v>
      </c>
      <c r="O2342" s="4" t="s">
        <v>6826</v>
      </c>
    </row>
    <row r="2343" spans="10:15" x14ac:dyDescent="0.2">
      <c r="J2343" s="26" t="s">
        <v>4186</v>
      </c>
      <c r="K2343" s="26" t="s">
        <v>6343</v>
      </c>
      <c r="N2343" s="4" t="s">
        <v>5981</v>
      </c>
      <c r="O2343" s="4" t="s">
        <v>4013</v>
      </c>
    </row>
    <row r="2344" spans="10:15" x14ac:dyDescent="0.2">
      <c r="J2344" s="26" t="s">
        <v>4186</v>
      </c>
      <c r="K2344" s="26" t="s">
        <v>6344</v>
      </c>
      <c r="N2344" s="148" t="s">
        <v>6154</v>
      </c>
      <c r="O2344" s="4" t="s">
        <v>4013</v>
      </c>
    </row>
    <row r="2345" spans="10:15" x14ac:dyDescent="0.2">
      <c r="J2345" s="26" t="s">
        <v>4186</v>
      </c>
      <c r="K2345" s="26" t="s">
        <v>6345</v>
      </c>
      <c r="N2345" s="150" t="s">
        <v>5621</v>
      </c>
      <c r="O2345" s="4" t="s">
        <v>6838</v>
      </c>
    </row>
    <row r="2346" spans="10:15" x14ac:dyDescent="0.2">
      <c r="J2346" s="26" t="s">
        <v>4186</v>
      </c>
      <c r="K2346" s="26" t="s">
        <v>6346</v>
      </c>
      <c r="N2346" s="150" t="s">
        <v>5622</v>
      </c>
      <c r="O2346" s="4" t="s">
        <v>6861</v>
      </c>
    </row>
    <row r="2347" spans="10:15" x14ac:dyDescent="0.2">
      <c r="J2347" s="26" t="s">
        <v>4186</v>
      </c>
      <c r="K2347" s="26" t="s">
        <v>6347</v>
      </c>
      <c r="N2347" s="4" t="s">
        <v>6362</v>
      </c>
      <c r="O2347" s="4" t="s">
        <v>6910</v>
      </c>
    </row>
    <row r="2348" spans="10:15" x14ac:dyDescent="0.2">
      <c r="J2348" s="26" t="s">
        <v>4186</v>
      </c>
      <c r="K2348" s="26" t="s">
        <v>6348</v>
      </c>
      <c r="N2348" s="4" t="s">
        <v>6363</v>
      </c>
      <c r="O2348" s="4" t="s">
        <v>6910</v>
      </c>
    </row>
    <row r="2349" spans="10:15" x14ac:dyDescent="0.2">
      <c r="J2349" s="26" t="s">
        <v>4186</v>
      </c>
      <c r="K2349" s="26" t="s">
        <v>6349</v>
      </c>
      <c r="N2349" s="4" t="s">
        <v>6364</v>
      </c>
      <c r="O2349" s="4" t="s">
        <v>6910</v>
      </c>
    </row>
    <row r="2350" spans="10:15" x14ac:dyDescent="0.2">
      <c r="J2350" s="26" t="s">
        <v>4186</v>
      </c>
      <c r="K2350" s="26" t="s">
        <v>6350</v>
      </c>
      <c r="N2350" s="4" t="s">
        <v>6365</v>
      </c>
      <c r="O2350" s="4" t="s">
        <v>6910</v>
      </c>
    </row>
    <row r="2351" spans="10:15" x14ac:dyDescent="0.2">
      <c r="J2351" s="26" t="s">
        <v>4186</v>
      </c>
      <c r="K2351" s="26" t="s">
        <v>6351</v>
      </c>
      <c r="N2351" s="4" t="s">
        <v>6366</v>
      </c>
      <c r="O2351" s="4" t="s">
        <v>6912</v>
      </c>
    </row>
    <row r="2352" spans="10:15" x14ac:dyDescent="0.2">
      <c r="J2352" s="26" t="s">
        <v>4186</v>
      </c>
      <c r="K2352" s="27" t="s">
        <v>6352</v>
      </c>
      <c r="N2352" s="150" t="s">
        <v>6112</v>
      </c>
      <c r="O2352" s="4" t="s">
        <v>6885</v>
      </c>
    </row>
    <row r="2353" spans="10:15" x14ac:dyDescent="0.2">
      <c r="J2353" s="26" t="s">
        <v>4186</v>
      </c>
      <c r="K2353" s="26" t="s">
        <v>6353</v>
      </c>
      <c r="N2353" s="150" t="s">
        <v>5880</v>
      </c>
      <c r="O2353" s="4" t="s">
        <v>6878</v>
      </c>
    </row>
    <row r="2354" spans="10:15" x14ac:dyDescent="0.2">
      <c r="J2354" s="26" t="s">
        <v>4186</v>
      </c>
      <c r="K2354" s="26" t="s">
        <v>6354</v>
      </c>
      <c r="N2354" s="4" t="s">
        <v>4992</v>
      </c>
      <c r="O2354" s="4" t="s">
        <v>6766</v>
      </c>
    </row>
    <row r="2355" spans="10:15" x14ac:dyDescent="0.2">
      <c r="J2355" s="26" t="s">
        <v>4186</v>
      </c>
      <c r="K2355" s="26" t="s">
        <v>6355</v>
      </c>
      <c r="N2355" s="4" t="s">
        <v>4993</v>
      </c>
      <c r="O2355" s="4" t="s">
        <v>6766</v>
      </c>
    </row>
    <row r="2356" spans="10:15" x14ac:dyDescent="0.2">
      <c r="J2356" s="26" t="s">
        <v>4186</v>
      </c>
      <c r="K2356" s="26" t="s">
        <v>6356</v>
      </c>
      <c r="N2356" s="4" t="s">
        <v>4994</v>
      </c>
      <c r="O2356" s="4" t="s">
        <v>6766</v>
      </c>
    </row>
    <row r="2357" spans="10:15" x14ac:dyDescent="0.2">
      <c r="J2357" s="26" t="s">
        <v>4186</v>
      </c>
      <c r="K2357" s="26" t="s">
        <v>6357</v>
      </c>
      <c r="N2357" s="4" t="s">
        <v>4995</v>
      </c>
      <c r="O2357" s="4" t="s">
        <v>6766</v>
      </c>
    </row>
    <row r="2358" spans="10:15" x14ac:dyDescent="0.2">
      <c r="J2358" s="26" t="s">
        <v>4186</v>
      </c>
      <c r="K2358" s="26" t="s">
        <v>6358</v>
      </c>
      <c r="N2358" s="4" t="s">
        <v>4996</v>
      </c>
      <c r="O2358" s="4" t="s">
        <v>6766</v>
      </c>
    </row>
    <row r="2359" spans="10:15" x14ac:dyDescent="0.2">
      <c r="J2359" s="26" t="s">
        <v>4186</v>
      </c>
      <c r="K2359" s="26" t="s">
        <v>6359</v>
      </c>
      <c r="N2359" s="4" t="s">
        <v>6228</v>
      </c>
      <c r="O2359" s="4" t="s">
        <v>6906</v>
      </c>
    </row>
    <row r="2360" spans="10:15" x14ac:dyDescent="0.2">
      <c r="J2360" s="26" t="s">
        <v>4186</v>
      </c>
      <c r="K2360" s="26" t="s">
        <v>6360</v>
      </c>
      <c r="N2360" s="4" t="s">
        <v>6229</v>
      </c>
      <c r="O2360" s="4" t="s">
        <v>6906</v>
      </c>
    </row>
    <row r="2361" spans="10:15" x14ac:dyDescent="0.2">
      <c r="J2361" s="26" t="s">
        <v>4186</v>
      </c>
      <c r="K2361" s="26" t="s">
        <v>6361</v>
      </c>
      <c r="N2361" s="4" t="s">
        <v>4424</v>
      </c>
      <c r="O2361" s="4" t="s">
        <v>6742</v>
      </c>
    </row>
    <row r="2362" spans="10:15" x14ac:dyDescent="0.2">
      <c r="J2362" s="26" t="s">
        <v>4186</v>
      </c>
      <c r="K2362" s="26" t="s">
        <v>6362</v>
      </c>
      <c r="N2362" s="4" t="s">
        <v>4424</v>
      </c>
      <c r="O2362" s="4" t="s">
        <v>6743</v>
      </c>
    </row>
    <row r="2363" spans="10:15" x14ac:dyDescent="0.2">
      <c r="J2363" s="26" t="s">
        <v>4186</v>
      </c>
      <c r="K2363" s="26" t="s">
        <v>6363</v>
      </c>
      <c r="N2363" s="4" t="s">
        <v>4424</v>
      </c>
      <c r="O2363" s="4" t="s">
        <v>6744</v>
      </c>
    </row>
    <row r="2364" spans="10:15" x14ac:dyDescent="0.2">
      <c r="J2364" s="26" t="s">
        <v>4186</v>
      </c>
      <c r="K2364" s="26" t="s">
        <v>6364</v>
      </c>
      <c r="N2364" s="4" t="s">
        <v>4424</v>
      </c>
      <c r="O2364" s="4" t="s">
        <v>6745</v>
      </c>
    </row>
    <row r="2365" spans="10:15" x14ac:dyDescent="0.2">
      <c r="J2365" s="26" t="s">
        <v>4186</v>
      </c>
      <c r="K2365" s="26" t="s">
        <v>6365</v>
      </c>
      <c r="N2365" s="4" t="s">
        <v>4424</v>
      </c>
      <c r="O2365" s="4" t="s">
        <v>6746</v>
      </c>
    </row>
    <row r="2366" spans="10:15" x14ac:dyDescent="0.2">
      <c r="J2366" s="26" t="s">
        <v>4186</v>
      </c>
      <c r="K2366" s="26" t="s">
        <v>6366</v>
      </c>
      <c r="N2366" s="4" t="s">
        <v>4424</v>
      </c>
      <c r="O2366" s="4" t="s">
        <v>6747</v>
      </c>
    </row>
    <row r="2367" spans="10:15" x14ac:dyDescent="0.2">
      <c r="J2367" s="26" t="s">
        <v>4186</v>
      </c>
      <c r="K2367" s="26" t="s">
        <v>6367</v>
      </c>
      <c r="N2367" s="4" t="s">
        <v>4424</v>
      </c>
      <c r="O2367" s="4" t="s">
        <v>6748</v>
      </c>
    </row>
    <row r="2368" spans="10:15" x14ac:dyDescent="0.2">
      <c r="J2368" s="26" t="s">
        <v>4186</v>
      </c>
      <c r="K2368" s="31" t="s">
        <v>6368</v>
      </c>
      <c r="N2368" s="4" t="s">
        <v>4424</v>
      </c>
      <c r="O2368" s="4" t="s">
        <v>6749</v>
      </c>
    </row>
    <row r="2369" spans="10:15" x14ac:dyDescent="0.2">
      <c r="J2369" s="26" t="s">
        <v>4186</v>
      </c>
      <c r="K2369" s="26" t="s">
        <v>6369</v>
      </c>
      <c r="N2369" s="4" t="s">
        <v>4424</v>
      </c>
      <c r="O2369" s="4" t="s">
        <v>6750</v>
      </c>
    </row>
    <row r="2370" spans="10:15" x14ac:dyDescent="0.2">
      <c r="J2370" s="26" t="s">
        <v>4186</v>
      </c>
      <c r="K2370" s="26" t="s">
        <v>6370</v>
      </c>
      <c r="N2370" s="4" t="s">
        <v>4424</v>
      </c>
      <c r="O2370" s="4" t="s">
        <v>6739</v>
      </c>
    </row>
    <row r="2371" spans="10:15" x14ac:dyDescent="0.2">
      <c r="J2371" s="26" t="s">
        <v>4186</v>
      </c>
      <c r="K2371" s="26" t="s">
        <v>6371</v>
      </c>
      <c r="N2371" s="4" t="s">
        <v>4424</v>
      </c>
      <c r="O2371" s="4" t="s">
        <v>6740</v>
      </c>
    </row>
    <row r="2372" spans="10:15" x14ac:dyDescent="0.2">
      <c r="J2372" s="26" t="s">
        <v>4186</v>
      </c>
      <c r="K2372" s="26" t="s">
        <v>6372</v>
      </c>
      <c r="N2372" s="150" t="s">
        <v>6053</v>
      </c>
      <c r="O2372" s="4" t="s">
        <v>6886</v>
      </c>
    </row>
    <row r="2373" spans="10:15" x14ac:dyDescent="0.2">
      <c r="J2373" s="26" t="s">
        <v>4186</v>
      </c>
      <c r="K2373" s="26" t="s">
        <v>6373</v>
      </c>
      <c r="N2373" s="150" t="s">
        <v>6054</v>
      </c>
      <c r="O2373" s="4" t="s">
        <v>6885</v>
      </c>
    </row>
    <row r="2374" spans="10:15" x14ac:dyDescent="0.2">
      <c r="J2374" s="26" t="s">
        <v>4186</v>
      </c>
      <c r="K2374" s="26" t="s">
        <v>6374</v>
      </c>
      <c r="N2374" s="150" t="s">
        <v>6055</v>
      </c>
      <c r="O2374" s="4" t="s">
        <v>6885</v>
      </c>
    </row>
    <row r="2375" spans="10:15" x14ac:dyDescent="0.2">
      <c r="J2375" s="26" t="s">
        <v>4186</v>
      </c>
      <c r="K2375" s="26" t="s">
        <v>6375</v>
      </c>
      <c r="N2375" s="150" t="s">
        <v>6056</v>
      </c>
      <c r="O2375" s="4" t="s">
        <v>6885</v>
      </c>
    </row>
    <row r="2376" spans="10:15" x14ac:dyDescent="0.2">
      <c r="J2376" s="26" t="s">
        <v>4186</v>
      </c>
      <c r="K2376" s="26" t="s">
        <v>6376</v>
      </c>
      <c r="N2376" s="150" t="s">
        <v>6057</v>
      </c>
      <c r="O2376" s="4" t="s">
        <v>6885</v>
      </c>
    </row>
    <row r="2377" spans="10:15" x14ac:dyDescent="0.2">
      <c r="J2377" s="26" t="s">
        <v>4186</v>
      </c>
      <c r="K2377" s="26" t="s">
        <v>6377</v>
      </c>
      <c r="N2377" s="150" t="s">
        <v>5623</v>
      </c>
      <c r="O2377" s="4" t="s">
        <v>6853</v>
      </c>
    </row>
    <row r="2378" spans="10:15" x14ac:dyDescent="0.2">
      <c r="J2378" s="26" t="s">
        <v>4186</v>
      </c>
      <c r="K2378" s="26" t="s">
        <v>6378</v>
      </c>
      <c r="N2378" s="150" t="s">
        <v>5624</v>
      </c>
      <c r="O2378" s="4" t="s">
        <v>6843</v>
      </c>
    </row>
    <row r="2379" spans="10:15" x14ac:dyDescent="0.2">
      <c r="J2379" s="26" t="s">
        <v>4186</v>
      </c>
      <c r="K2379" s="26" t="s">
        <v>6379</v>
      </c>
      <c r="N2379" s="150" t="s">
        <v>5625</v>
      </c>
      <c r="O2379" s="4" t="s">
        <v>6833</v>
      </c>
    </row>
    <row r="2380" spans="10:15" x14ac:dyDescent="0.2">
      <c r="J2380" s="26" t="s">
        <v>4186</v>
      </c>
      <c r="K2380" s="26" t="s">
        <v>6380</v>
      </c>
      <c r="N2380" s="150" t="s">
        <v>5626</v>
      </c>
      <c r="O2380" s="4" t="s">
        <v>6833</v>
      </c>
    </row>
    <row r="2381" spans="10:15" x14ac:dyDescent="0.2">
      <c r="J2381" s="26" t="s">
        <v>4186</v>
      </c>
      <c r="K2381" s="26" t="s">
        <v>6381</v>
      </c>
      <c r="N2381" s="150" t="s">
        <v>5627</v>
      </c>
      <c r="O2381" s="4" t="s">
        <v>6833</v>
      </c>
    </row>
    <row r="2382" spans="10:15" x14ac:dyDescent="0.2">
      <c r="J2382" s="26" t="s">
        <v>4186</v>
      </c>
      <c r="K2382" s="26" t="s">
        <v>6382</v>
      </c>
      <c r="N2382" s="150" t="s">
        <v>5815</v>
      </c>
      <c r="O2382" s="4" t="s">
        <v>6869</v>
      </c>
    </row>
    <row r="2383" spans="10:15" x14ac:dyDescent="0.2">
      <c r="J2383" s="26" t="s">
        <v>4186</v>
      </c>
      <c r="K2383" s="26" t="s">
        <v>6383</v>
      </c>
      <c r="N2383" s="4" t="s">
        <v>5278</v>
      </c>
      <c r="O2383" s="4" t="s">
        <v>6823</v>
      </c>
    </row>
    <row r="2384" spans="10:15" x14ac:dyDescent="0.2">
      <c r="J2384" s="26" t="s">
        <v>4186</v>
      </c>
      <c r="K2384" s="26" t="s">
        <v>6384</v>
      </c>
      <c r="N2384" s="4" t="s">
        <v>6220</v>
      </c>
      <c r="O2384" s="4" t="s">
        <v>6906</v>
      </c>
    </row>
    <row r="2385" spans="10:15" x14ac:dyDescent="0.2">
      <c r="J2385" s="26" t="s">
        <v>4187</v>
      </c>
      <c r="K2385" s="26" t="s">
        <v>6385</v>
      </c>
      <c r="N2385" s="160" t="s">
        <v>5430</v>
      </c>
      <c r="O2385" s="161" t="s">
        <v>4013</v>
      </c>
    </row>
    <row r="2386" spans="10:15" x14ac:dyDescent="0.2">
      <c r="J2386" s="26" t="s">
        <v>6999</v>
      </c>
      <c r="K2386" s="26" t="s">
        <v>6999</v>
      </c>
      <c r="N2386" s="27" t="s">
        <v>4338</v>
      </c>
      <c r="O2386" s="27" t="s">
        <v>4013</v>
      </c>
    </row>
    <row r="2387" spans="10:15" x14ac:dyDescent="0.2">
      <c r="J2387" s="26" t="s">
        <v>4188</v>
      </c>
      <c r="K2387" s="26" t="s">
        <v>7000</v>
      </c>
      <c r="N2387" s="4" t="s">
        <v>4361</v>
      </c>
      <c r="O2387" s="27" t="s">
        <v>4013</v>
      </c>
    </row>
    <row r="2388" spans="10:15" x14ac:dyDescent="0.2">
      <c r="J2388" s="26" t="s">
        <v>4189</v>
      </c>
      <c r="K2388" s="26" t="s">
        <v>7000</v>
      </c>
      <c r="N2388" s="27" t="s">
        <v>4306</v>
      </c>
      <c r="O2388" s="27" t="s">
        <v>4013</v>
      </c>
    </row>
    <row r="2389" spans="10:15" x14ac:dyDescent="0.2">
      <c r="J2389" s="26" t="s">
        <v>4190</v>
      </c>
      <c r="K2389" s="26" t="s">
        <v>7000</v>
      </c>
      <c r="N2389" s="27" t="s">
        <v>4307</v>
      </c>
      <c r="O2389" s="27" t="s">
        <v>4013</v>
      </c>
    </row>
    <row r="2390" spans="10:15" x14ac:dyDescent="0.2">
      <c r="J2390" s="26" t="s">
        <v>4191</v>
      </c>
      <c r="K2390" s="26" t="s">
        <v>7000</v>
      </c>
      <c r="N2390" s="4" t="s">
        <v>5145</v>
      </c>
      <c r="O2390" s="4" t="s">
        <v>6800</v>
      </c>
    </row>
    <row r="2391" spans="10:15" x14ac:dyDescent="0.2">
      <c r="J2391" s="26" t="s">
        <v>4192</v>
      </c>
      <c r="K2391" s="26" t="s">
        <v>7000</v>
      </c>
      <c r="N2391" s="4" t="s">
        <v>6132</v>
      </c>
      <c r="O2391" s="4" t="s">
        <v>4013</v>
      </c>
    </row>
    <row r="2392" spans="10:15" x14ac:dyDescent="0.2">
      <c r="J2392" s="26" t="s">
        <v>4193</v>
      </c>
      <c r="K2392" s="26" t="s">
        <v>7000</v>
      </c>
      <c r="N2392" s="4" t="s">
        <v>6221</v>
      </c>
      <c r="O2392" s="4" t="s">
        <v>6906</v>
      </c>
    </row>
    <row r="2393" spans="10:15" x14ac:dyDescent="0.2">
      <c r="J2393" s="26" t="s">
        <v>4194</v>
      </c>
      <c r="K2393" s="26" t="s">
        <v>6386</v>
      </c>
      <c r="N2393" s="4" t="s">
        <v>6387</v>
      </c>
      <c r="O2393" s="4" t="s">
        <v>6756</v>
      </c>
    </row>
    <row r="2394" spans="10:15" x14ac:dyDescent="0.2">
      <c r="J2394" s="26" t="s">
        <v>4194</v>
      </c>
      <c r="K2394" s="26" t="s">
        <v>6387</v>
      </c>
      <c r="N2394" s="4" t="s">
        <v>6367</v>
      </c>
      <c r="O2394" s="4" t="s">
        <v>6911</v>
      </c>
    </row>
    <row r="2395" spans="10:15" x14ac:dyDescent="0.2">
      <c r="J2395" s="26" t="s">
        <v>4195</v>
      </c>
      <c r="K2395" s="26" t="s">
        <v>6388</v>
      </c>
      <c r="N2395" s="27" t="s">
        <v>4308</v>
      </c>
      <c r="O2395" s="27" t="s">
        <v>4013</v>
      </c>
    </row>
    <row r="2396" spans="10:15" x14ac:dyDescent="0.2">
      <c r="J2396" s="26" t="s">
        <v>4195</v>
      </c>
      <c r="K2396" s="26" t="s">
        <v>6389</v>
      </c>
      <c r="N2396" s="153" t="s">
        <v>4560</v>
      </c>
      <c r="O2396" s="4" t="s">
        <v>4013</v>
      </c>
    </row>
    <row r="2397" spans="10:15" x14ac:dyDescent="0.2">
      <c r="J2397" s="26" t="s">
        <v>4195</v>
      </c>
      <c r="K2397" s="26" t="s">
        <v>6390</v>
      </c>
      <c r="N2397" s="4" t="s">
        <v>6555</v>
      </c>
      <c r="O2397" s="4" t="s">
        <v>6938</v>
      </c>
    </row>
    <row r="2398" spans="10:15" x14ac:dyDescent="0.2">
      <c r="J2398" s="26" t="s">
        <v>4195</v>
      </c>
      <c r="K2398" s="26" t="s">
        <v>6391</v>
      </c>
      <c r="N2398" s="148" t="s">
        <v>4336</v>
      </c>
      <c r="O2398" s="27" t="s">
        <v>4013</v>
      </c>
    </row>
    <row r="2399" spans="10:15" x14ac:dyDescent="0.2">
      <c r="J2399" s="26" t="s">
        <v>4195</v>
      </c>
      <c r="K2399" s="26" t="s">
        <v>6392</v>
      </c>
      <c r="N2399" s="150" t="s">
        <v>5628</v>
      </c>
      <c r="O2399" s="4" t="s">
        <v>6832</v>
      </c>
    </row>
    <row r="2400" spans="10:15" x14ac:dyDescent="0.2">
      <c r="J2400" s="26" t="s">
        <v>4195</v>
      </c>
      <c r="K2400" s="26" t="s">
        <v>6393</v>
      </c>
      <c r="N2400" s="4" t="s">
        <v>6607</v>
      </c>
      <c r="O2400" s="4" t="s">
        <v>6938</v>
      </c>
    </row>
    <row r="2401" spans="10:15" x14ac:dyDescent="0.2">
      <c r="J2401" s="26" t="s">
        <v>4195</v>
      </c>
      <c r="K2401" s="26" t="s">
        <v>6394</v>
      </c>
      <c r="N2401" s="4" t="s">
        <v>6392</v>
      </c>
      <c r="O2401" s="4" t="s">
        <v>6756</v>
      </c>
    </row>
    <row r="2402" spans="10:15" x14ac:dyDescent="0.2">
      <c r="J2402" s="26" t="s">
        <v>4195</v>
      </c>
      <c r="K2402" s="26" t="s">
        <v>6395</v>
      </c>
      <c r="N2402" s="4" t="s">
        <v>5330</v>
      </c>
      <c r="O2402" s="150" t="s">
        <v>4013</v>
      </c>
    </row>
    <row r="2403" spans="10:15" x14ac:dyDescent="0.2">
      <c r="J2403" s="26" t="s">
        <v>4195</v>
      </c>
      <c r="K2403" s="26" t="s">
        <v>6396</v>
      </c>
      <c r="N2403" s="4" t="s">
        <v>4402</v>
      </c>
      <c r="O2403" s="27" t="s">
        <v>4013</v>
      </c>
    </row>
    <row r="2404" spans="10:15" x14ac:dyDescent="0.2">
      <c r="J2404" s="26" t="s">
        <v>4195</v>
      </c>
      <c r="K2404" s="26" t="s">
        <v>6397</v>
      </c>
      <c r="N2404" s="4" t="s">
        <v>6248</v>
      </c>
      <c r="O2404" s="4" t="s">
        <v>6906</v>
      </c>
    </row>
    <row r="2405" spans="10:15" x14ac:dyDescent="0.2">
      <c r="J2405" s="26" t="s">
        <v>4196</v>
      </c>
      <c r="K2405" s="26" t="s">
        <v>7001</v>
      </c>
      <c r="N2405" s="4" t="s">
        <v>6230</v>
      </c>
      <c r="O2405" s="4" t="s">
        <v>6906</v>
      </c>
    </row>
    <row r="2406" spans="10:15" x14ac:dyDescent="0.2">
      <c r="J2406" s="26" t="s">
        <v>4197</v>
      </c>
      <c r="K2406" s="26" t="s">
        <v>7001</v>
      </c>
      <c r="N2406" s="4" t="s">
        <v>6027</v>
      </c>
      <c r="O2406" s="4" t="s">
        <v>4013</v>
      </c>
    </row>
    <row r="2407" spans="10:15" x14ac:dyDescent="0.2">
      <c r="J2407" s="26" t="s">
        <v>4197</v>
      </c>
      <c r="K2407" s="26" t="s">
        <v>6398</v>
      </c>
      <c r="N2407" s="4" t="s">
        <v>4517</v>
      </c>
      <c r="O2407" s="4" t="s">
        <v>4013</v>
      </c>
    </row>
    <row r="2408" spans="10:15" x14ac:dyDescent="0.2">
      <c r="J2408" s="26" t="s">
        <v>4198</v>
      </c>
      <c r="K2408" s="26" t="s">
        <v>7001</v>
      </c>
      <c r="N2408" s="150" t="s">
        <v>6368</v>
      </c>
      <c r="O2408" s="4" t="s">
        <v>6911</v>
      </c>
    </row>
    <row r="2409" spans="10:15" x14ac:dyDescent="0.2">
      <c r="J2409" s="26" t="s">
        <v>4199</v>
      </c>
      <c r="K2409" s="26" t="s">
        <v>7001</v>
      </c>
      <c r="N2409" s="4" t="s">
        <v>5072</v>
      </c>
      <c r="O2409" s="4" t="s">
        <v>6766</v>
      </c>
    </row>
    <row r="2410" spans="10:15" x14ac:dyDescent="0.2">
      <c r="J2410" s="26" t="s">
        <v>4200</v>
      </c>
      <c r="K2410" s="26" t="s">
        <v>6399</v>
      </c>
      <c r="N2410" s="150" t="s">
        <v>5881</v>
      </c>
      <c r="O2410" s="4" t="s">
        <v>6879</v>
      </c>
    </row>
    <row r="2411" spans="10:15" x14ac:dyDescent="0.2">
      <c r="J2411" s="26" t="s">
        <v>4200</v>
      </c>
      <c r="K2411" s="26" t="s">
        <v>6400</v>
      </c>
      <c r="N2411" s="150" t="s">
        <v>5882</v>
      </c>
      <c r="O2411" s="4" t="s">
        <v>6879</v>
      </c>
    </row>
    <row r="2412" spans="10:15" x14ac:dyDescent="0.2">
      <c r="J2412" s="26" t="s">
        <v>4200</v>
      </c>
      <c r="K2412" s="26" t="s">
        <v>6401</v>
      </c>
      <c r="N2412" s="150" t="s">
        <v>5883</v>
      </c>
      <c r="O2412" s="4" t="s">
        <v>6878</v>
      </c>
    </row>
    <row r="2413" spans="10:15" x14ac:dyDescent="0.2">
      <c r="J2413" s="26" t="s">
        <v>4200</v>
      </c>
      <c r="K2413" s="26" t="s">
        <v>6402</v>
      </c>
      <c r="N2413" s="150" t="s">
        <v>5816</v>
      </c>
      <c r="O2413" s="4" t="s">
        <v>6868</v>
      </c>
    </row>
    <row r="2414" spans="10:15" x14ac:dyDescent="0.2">
      <c r="J2414" s="26" t="s">
        <v>4200</v>
      </c>
      <c r="K2414" s="26" t="s">
        <v>6398</v>
      </c>
      <c r="N2414" s="150" t="s">
        <v>5629</v>
      </c>
      <c r="O2414" s="4" t="s">
        <v>6843</v>
      </c>
    </row>
    <row r="2415" spans="10:15" x14ac:dyDescent="0.2">
      <c r="J2415" s="26" t="s">
        <v>4200</v>
      </c>
      <c r="K2415" s="26" t="s">
        <v>6403</v>
      </c>
      <c r="N2415" s="150" t="s">
        <v>5630</v>
      </c>
      <c r="O2415" s="4" t="s">
        <v>6830</v>
      </c>
    </row>
    <row r="2416" spans="10:15" x14ac:dyDescent="0.2">
      <c r="J2416" s="26" t="s">
        <v>4200</v>
      </c>
      <c r="K2416" s="26" t="s">
        <v>7001</v>
      </c>
      <c r="N2416" s="150" t="s">
        <v>5631</v>
      </c>
      <c r="O2416" s="4" t="s">
        <v>6841</v>
      </c>
    </row>
    <row r="2417" spans="10:15" x14ac:dyDescent="0.2">
      <c r="J2417" s="26" t="s">
        <v>7002</v>
      </c>
      <c r="K2417" s="26" t="s">
        <v>7002</v>
      </c>
      <c r="N2417" s="150" t="s">
        <v>5632</v>
      </c>
      <c r="O2417" s="4" t="s">
        <v>6844</v>
      </c>
    </row>
    <row r="2418" spans="10:15" x14ac:dyDescent="0.2">
      <c r="J2418" s="26" t="s">
        <v>4201</v>
      </c>
      <c r="K2418" s="26" t="s">
        <v>7003</v>
      </c>
      <c r="N2418" s="150" t="s">
        <v>5633</v>
      </c>
      <c r="O2418" s="4" t="s">
        <v>6835</v>
      </c>
    </row>
    <row r="2419" spans="10:15" x14ac:dyDescent="0.2">
      <c r="J2419" s="26" t="s">
        <v>4202</v>
      </c>
      <c r="K2419" s="26" t="s">
        <v>7003</v>
      </c>
      <c r="N2419" s="150" t="s">
        <v>5634</v>
      </c>
      <c r="O2419" s="4" t="s">
        <v>6833</v>
      </c>
    </row>
    <row r="2420" spans="10:15" x14ac:dyDescent="0.2">
      <c r="J2420" s="26" t="s">
        <v>4203</v>
      </c>
      <c r="K2420" s="26" t="s">
        <v>7003</v>
      </c>
      <c r="N2420" s="150" t="s">
        <v>5634</v>
      </c>
      <c r="O2420" s="4" t="s">
        <v>6883</v>
      </c>
    </row>
    <row r="2421" spans="10:15" x14ac:dyDescent="0.2">
      <c r="J2421" s="26" t="s">
        <v>7003</v>
      </c>
      <c r="K2421" s="26" t="s">
        <v>7003</v>
      </c>
      <c r="N2421" s="150" t="s">
        <v>5635</v>
      </c>
      <c r="O2421" s="4" t="s">
        <v>6833</v>
      </c>
    </row>
    <row r="2422" spans="10:15" x14ac:dyDescent="0.2">
      <c r="J2422" s="26" t="s">
        <v>4204</v>
      </c>
      <c r="K2422" s="26" t="s">
        <v>7003</v>
      </c>
      <c r="N2422" s="150" t="s">
        <v>5635</v>
      </c>
      <c r="O2422" s="4" t="s">
        <v>6883</v>
      </c>
    </row>
    <row r="2423" spans="10:15" x14ac:dyDescent="0.2">
      <c r="J2423" s="26" t="s">
        <v>4205</v>
      </c>
      <c r="K2423" s="26" t="s">
        <v>7004</v>
      </c>
      <c r="N2423" s="150" t="s">
        <v>5817</v>
      </c>
      <c r="O2423" s="4" t="s">
        <v>6868</v>
      </c>
    </row>
    <row r="2424" spans="10:15" x14ac:dyDescent="0.2">
      <c r="J2424" s="26" t="s">
        <v>4206</v>
      </c>
      <c r="K2424" s="26" t="s">
        <v>7004</v>
      </c>
      <c r="N2424" s="4" t="s">
        <v>6369</v>
      </c>
      <c r="O2424" s="4" t="s">
        <v>6913</v>
      </c>
    </row>
    <row r="2425" spans="10:15" x14ac:dyDescent="0.2">
      <c r="J2425" s="26" t="s">
        <v>4207</v>
      </c>
      <c r="K2425" s="26" t="s">
        <v>7004</v>
      </c>
      <c r="N2425" s="4" t="s">
        <v>6370</v>
      </c>
      <c r="O2425" s="4" t="s">
        <v>6910</v>
      </c>
    </row>
    <row r="2426" spans="10:15" x14ac:dyDescent="0.2">
      <c r="J2426" s="26" t="s">
        <v>4208</v>
      </c>
      <c r="K2426" s="26" t="s">
        <v>7004</v>
      </c>
      <c r="N2426" s="4" t="s">
        <v>6371</v>
      </c>
      <c r="O2426" s="4" t="s">
        <v>6911</v>
      </c>
    </row>
    <row r="2427" spans="10:15" x14ac:dyDescent="0.2">
      <c r="J2427" s="26" t="s">
        <v>4209</v>
      </c>
      <c r="K2427" s="26" t="s">
        <v>7004</v>
      </c>
      <c r="N2427" s="150" t="s">
        <v>5884</v>
      </c>
      <c r="O2427" s="4" t="s">
        <v>6879</v>
      </c>
    </row>
    <row r="2428" spans="10:15" x14ac:dyDescent="0.2">
      <c r="J2428" s="26" t="s">
        <v>4210</v>
      </c>
      <c r="K2428" s="26" t="s">
        <v>7005</v>
      </c>
      <c r="N2428" s="4" t="s">
        <v>4436</v>
      </c>
      <c r="O2428" s="4" t="s">
        <v>6758</v>
      </c>
    </row>
    <row r="2429" spans="10:15" x14ac:dyDescent="0.2">
      <c r="J2429" s="26" t="s">
        <v>4211</v>
      </c>
      <c r="K2429" s="26" t="s">
        <v>7005</v>
      </c>
      <c r="N2429" s="4" t="s">
        <v>6455</v>
      </c>
      <c r="O2429" s="4" t="s">
        <v>4013</v>
      </c>
    </row>
    <row r="2430" spans="10:15" x14ac:dyDescent="0.2">
      <c r="J2430" s="26" t="s">
        <v>4212</v>
      </c>
      <c r="K2430" s="26" t="s">
        <v>7005</v>
      </c>
      <c r="N2430" s="4" t="s">
        <v>6121</v>
      </c>
      <c r="O2430" s="4" t="s">
        <v>4013</v>
      </c>
    </row>
    <row r="2431" spans="10:15" x14ac:dyDescent="0.2">
      <c r="J2431" s="26" t="s">
        <v>4213</v>
      </c>
      <c r="K2431" s="26" t="s">
        <v>7005</v>
      </c>
      <c r="N2431" s="4" t="s">
        <v>4997</v>
      </c>
      <c r="O2431" s="4" t="s">
        <v>6756</v>
      </c>
    </row>
    <row r="2432" spans="10:15" x14ac:dyDescent="0.2">
      <c r="J2432" s="26" t="s">
        <v>4214</v>
      </c>
      <c r="K2432" s="26" t="s">
        <v>7005</v>
      </c>
      <c r="N2432" s="4" t="s">
        <v>6372</v>
      </c>
      <c r="O2432" s="4" t="s">
        <v>6911</v>
      </c>
    </row>
    <row r="2433" spans="10:15" x14ac:dyDescent="0.2">
      <c r="J2433" s="26" t="s">
        <v>4215</v>
      </c>
      <c r="K2433" s="26" t="s">
        <v>7005</v>
      </c>
      <c r="N2433" s="150" t="s">
        <v>5636</v>
      </c>
      <c r="O2433" s="4" t="s">
        <v>6839</v>
      </c>
    </row>
    <row r="2434" spans="10:15" x14ac:dyDescent="0.2">
      <c r="J2434" s="26" t="s">
        <v>4216</v>
      </c>
      <c r="K2434" s="26" t="s">
        <v>7005</v>
      </c>
      <c r="N2434" s="150" t="s">
        <v>5636</v>
      </c>
      <c r="O2434" s="4" t="s">
        <v>6881</v>
      </c>
    </row>
    <row r="2435" spans="10:15" x14ac:dyDescent="0.2">
      <c r="J2435" s="26" t="s">
        <v>4217</v>
      </c>
      <c r="K2435" s="26" t="s">
        <v>7005</v>
      </c>
      <c r="N2435" s="150" t="s">
        <v>5637</v>
      </c>
      <c r="O2435" s="4" t="s">
        <v>6858</v>
      </c>
    </row>
    <row r="2436" spans="10:15" x14ac:dyDescent="0.2">
      <c r="J2436" s="26" t="s">
        <v>4218</v>
      </c>
      <c r="K2436" s="26" t="s">
        <v>6404</v>
      </c>
      <c r="N2436" s="150" t="s">
        <v>5638</v>
      </c>
      <c r="O2436" s="4" t="s">
        <v>6858</v>
      </c>
    </row>
    <row r="2437" spans="10:15" x14ac:dyDescent="0.2">
      <c r="J2437" s="26" t="s">
        <v>4218</v>
      </c>
      <c r="K2437" s="26" t="s">
        <v>6405</v>
      </c>
      <c r="N2437" s="4" t="s">
        <v>5963</v>
      </c>
      <c r="O2437" s="4" t="s">
        <v>4013</v>
      </c>
    </row>
    <row r="2438" spans="10:15" x14ac:dyDescent="0.2">
      <c r="J2438" s="26" t="s">
        <v>4218</v>
      </c>
      <c r="K2438" s="26" t="s">
        <v>6406</v>
      </c>
      <c r="N2438" s="4" t="s">
        <v>5964</v>
      </c>
      <c r="O2438" s="4" t="s">
        <v>4013</v>
      </c>
    </row>
    <row r="2439" spans="10:15" x14ac:dyDescent="0.2">
      <c r="J2439" s="26" t="s">
        <v>4218</v>
      </c>
      <c r="K2439" s="26" t="s">
        <v>6407</v>
      </c>
      <c r="N2439" s="4" t="s">
        <v>6265</v>
      </c>
      <c r="O2439" s="4" t="s">
        <v>6907</v>
      </c>
    </row>
    <row r="2440" spans="10:15" x14ac:dyDescent="0.2">
      <c r="J2440" s="26" t="s">
        <v>4218</v>
      </c>
      <c r="K2440" s="26" t="s">
        <v>6408</v>
      </c>
      <c r="N2440" s="4" t="s">
        <v>6266</v>
      </c>
      <c r="O2440" s="4" t="s">
        <v>6907</v>
      </c>
    </row>
    <row r="2441" spans="10:15" x14ac:dyDescent="0.2">
      <c r="J2441" s="26" t="s">
        <v>4218</v>
      </c>
      <c r="K2441" s="26" t="s">
        <v>6409</v>
      </c>
      <c r="N2441" s="4" t="s">
        <v>5968</v>
      </c>
      <c r="O2441" s="4" t="s">
        <v>4013</v>
      </c>
    </row>
    <row r="2442" spans="10:15" x14ac:dyDescent="0.2">
      <c r="J2442" s="26" t="s">
        <v>4219</v>
      </c>
      <c r="K2442" s="26" t="s">
        <v>6410</v>
      </c>
      <c r="N2442" s="4" t="s">
        <v>5965</v>
      </c>
      <c r="O2442" s="4" t="s">
        <v>4013</v>
      </c>
    </row>
    <row r="2443" spans="10:15" x14ac:dyDescent="0.2">
      <c r="J2443" s="26" t="s">
        <v>4219</v>
      </c>
      <c r="K2443" s="26" t="s">
        <v>6411</v>
      </c>
      <c r="N2443" s="4" t="s">
        <v>5966</v>
      </c>
      <c r="O2443" s="4" t="s">
        <v>4013</v>
      </c>
    </row>
    <row r="2444" spans="10:15" x14ac:dyDescent="0.2">
      <c r="J2444" s="26" t="s">
        <v>4219</v>
      </c>
      <c r="K2444" s="26" t="s">
        <v>6412</v>
      </c>
      <c r="N2444" s="4" t="s">
        <v>5967</v>
      </c>
      <c r="O2444" s="4" t="s">
        <v>4013</v>
      </c>
    </row>
    <row r="2445" spans="10:15" x14ac:dyDescent="0.2">
      <c r="J2445" s="26" t="s">
        <v>4219</v>
      </c>
      <c r="K2445" s="26" t="s">
        <v>6413</v>
      </c>
      <c r="N2445" s="150" t="s">
        <v>5818</v>
      </c>
      <c r="O2445" s="4" t="s">
        <v>6873</v>
      </c>
    </row>
    <row r="2446" spans="10:15" x14ac:dyDescent="0.2">
      <c r="J2446" s="26" t="s">
        <v>4219</v>
      </c>
      <c r="K2446" s="26" t="s">
        <v>6414</v>
      </c>
      <c r="N2446" s="4" t="s">
        <v>6373</v>
      </c>
      <c r="O2446" s="4" t="s">
        <v>6913</v>
      </c>
    </row>
    <row r="2447" spans="10:15" x14ac:dyDescent="0.2">
      <c r="J2447" s="26" t="s">
        <v>4219</v>
      </c>
      <c r="K2447" s="26" t="s">
        <v>6415</v>
      </c>
      <c r="N2447" s="150" t="s">
        <v>5819</v>
      </c>
      <c r="O2447" s="4" t="s">
        <v>6868</v>
      </c>
    </row>
    <row r="2448" spans="10:15" x14ac:dyDescent="0.2">
      <c r="J2448" s="26" t="s">
        <v>4219</v>
      </c>
      <c r="K2448" s="26" t="s">
        <v>6416</v>
      </c>
      <c r="N2448" s="4" t="s">
        <v>6374</v>
      </c>
      <c r="O2448" s="4" t="s">
        <v>6913</v>
      </c>
    </row>
    <row r="2449" spans="10:15" x14ac:dyDescent="0.2">
      <c r="J2449" s="26" t="s">
        <v>4219</v>
      </c>
      <c r="K2449" s="26" t="s">
        <v>6417</v>
      </c>
      <c r="N2449" s="148" t="s">
        <v>4337</v>
      </c>
      <c r="O2449" s="27" t="s">
        <v>4013</v>
      </c>
    </row>
    <row r="2450" spans="10:15" x14ac:dyDescent="0.2">
      <c r="J2450" s="26" t="s">
        <v>4219</v>
      </c>
      <c r="K2450" s="26" t="s">
        <v>6418</v>
      </c>
      <c r="N2450" s="150" t="s">
        <v>5820</v>
      </c>
      <c r="O2450" s="4" t="s">
        <v>6869</v>
      </c>
    </row>
    <row r="2451" spans="10:15" x14ac:dyDescent="0.2">
      <c r="J2451" s="26" t="s">
        <v>4219</v>
      </c>
      <c r="K2451" s="26" t="s">
        <v>6419</v>
      </c>
      <c r="N2451" s="150" t="s">
        <v>5821</v>
      </c>
      <c r="O2451" s="4" t="s">
        <v>6875</v>
      </c>
    </row>
    <row r="2452" spans="10:15" x14ac:dyDescent="0.2">
      <c r="J2452" s="26" t="s">
        <v>4219</v>
      </c>
      <c r="K2452" s="26" t="s">
        <v>6420</v>
      </c>
      <c r="N2452" s="148" t="s">
        <v>4339</v>
      </c>
      <c r="O2452" s="27" t="s">
        <v>4013</v>
      </c>
    </row>
    <row r="2453" spans="10:15" x14ac:dyDescent="0.2">
      <c r="J2453" s="26" t="s">
        <v>4219</v>
      </c>
      <c r="K2453" s="26" t="s">
        <v>6421</v>
      </c>
      <c r="N2453" s="150" t="s">
        <v>5639</v>
      </c>
      <c r="O2453" s="4" t="s">
        <v>6836</v>
      </c>
    </row>
    <row r="2454" spans="10:15" x14ac:dyDescent="0.2">
      <c r="J2454" s="26" t="s">
        <v>4219</v>
      </c>
      <c r="K2454" s="26" t="s">
        <v>6422</v>
      </c>
      <c r="N2454" s="4" t="s">
        <v>6375</v>
      </c>
      <c r="O2454" s="4" t="s">
        <v>6922</v>
      </c>
    </row>
    <row r="2455" spans="10:15" x14ac:dyDescent="0.2">
      <c r="J2455" s="26" t="s">
        <v>4220</v>
      </c>
      <c r="K2455" s="26" t="s">
        <v>6423</v>
      </c>
      <c r="N2455" s="4" t="s">
        <v>6376</v>
      </c>
      <c r="O2455" s="4" t="s">
        <v>6913</v>
      </c>
    </row>
    <row r="2456" spans="10:15" x14ac:dyDescent="0.2">
      <c r="J2456" s="26" t="s">
        <v>4220</v>
      </c>
      <c r="K2456" s="26" t="s">
        <v>6424</v>
      </c>
      <c r="N2456" s="150" t="s">
        <v>5822</v>
      </c>
      <c r="O2456" s="4" t="s">
        <v>6869</v>
      </c>
    </row>
    <row r="2457" spans="10:15" x14ac:dyDescent="0.2">
      <c r="J2457" s="26" t="s">
        <v>4220</v>
      </c>
      <c r="K2457" s="26" t="s">
        <v>6425</v>
      </c>
      <c r="N2457" s="150" t="s">
        <v>5935</v>
      </c>
      <c r="O2457" s="4" t="s">
        <v>6883</v>
      </c>
    </row>
    <row r="2458" spans="10:15" x14ac:dyDescent="0.2">
      <c r="J2458" s="26" t="s">
        <v>4220</v>
      </c>
      <c r="K2458" s="26" t="s">
        <v>6426</v>
      </c>
      <c r="N2458" s="150" t="s">
        <v>5936</v>
      </c>
      <c r="O2458" s="4" t="s">
        <v>6883</v>
      </c>
    </row>
    <row r="2459" spans="10:15" x14ac:dyDescent="0.2">
      <c r="J2459" s="26" t="s">
        <v>4221</v>
      </c>
      <c r="K2459" s="26" t="s">
        <v>6427</v>
      </c>
      <c r="N2459" s="150" t="s">
        <v>5937</v>
      </c>
      <c r="O2459" s="4" t="s">
        <v>6883</v>
      </c>
    </row>
    <row r="2460" spans="10:15" x14ac:dyDescent="0.2">
      <c r="J2460" s="26" t="s">
        <v>4221</v>
      </c>
      <c r="K2460" s="26" t="s">
        <v>6428</v>
      </c>
      <c r="N2460" s="150" t="s">
        <v>5938</v>
      </c>
      <c r="O2460" s="4" t="s">
        <v>6883</v>
      </c>
    </row>
    <row r="2461" spans="10:15" x14ac:dyDescent="0.2">
      <c r="J2461" s="26" t="s">
        <v>4221</v>
      </c>
      <c r="K2461" s="26" t="s">
        <v>6429</v>
      </c>
      <c r="N2461" s="150" t="s">
        <v>5939</v>
      </c>
      <c r="O2461" s="4" t="s">
        <v>6883</v>
      </c>
    </row>
    <row r="2462" spans="10:15" x14ac:dyDescent="0.2">
      <c r="J2462" s="26" t="s">
        <v>4221</v>
      </c>
      <c r="K2462" s="26" t="s">
        <v>6430</v>
      </c>
      <c r="N2462" s="150" t="s">
        <v>5940</v>
      </c>
      <c r="O2462" s="4" t="s">
        <v>6883</v>
      </c>
    </row>
    <row r="2463" spans="10:15" x14ac:dyDescent="0.2">
      <c r="J2463" s="26" t="s">
        <v>4221</v>
      </c>
      <c r="K2463" s="26" t="s">
        <v>6431</v>
      </c>
      <c r="N2463" s="150" t="s">
        <v>5425</v>
      </c>
      <c r="O2463" s="4" t="s">
        <v>6828</v>
      </c>
    </row>
    <row r="2464" spans="10:15" x14ac:dyDescent="0.2">
      <c r="J2464" s="26" t="s">
        <v>4221</v>
      </c>
      <c r="K2464" s="26" t="s">
        <v>6432</v>
      </c>
      <c r="N2464" s="150" t="s">
        <v>5640</v>
      </c>
      <c r="O2464" s="4" t="s">
        <v>6844</v>
      </c>
    </row>
    <row r="2465" spans="10:15" x14ac:dyDescent="0.2">
      <c r="J2465" s="26" t="s">
        <v>4221</v>
      </c>
      <c r="K2465" s="26" t="s">
        <v>6433</v>
      </c>
      <c r="N2465" s="150" t="s">
        <v>5641</v>
      </c>
      <c r="O2465" s="4" t="s">
        <v>6854</v>
      </c>
    </row>
    <row r="2466" spans="10:15" x14ac:dyDescent="0.2">
      <c r="J2466" s="26" t="s">
        <v>4221</v>
      </c>
      <c r="K2466" s="26" t="s">
        <v>6434</v>
      </c>
      <c r="N2466" s="150" t="s">
        <v>5642</v>
      </c>
      <c r="O2466" s="4" t="s">
        <v>6854</v>
      </c>
    </row>
    <row r="2467" spans="10:15" x14ac:dyDescent="0.2">
      <c r="J2467" s="26" t="s">
        <v>4221</v>
      </c>
      <c r="K2467" s="26" t="s">
        <v>6435</v>
      </c>
      <c r="N2467" s="150" t="s">
        <v>5643</v>
      </c>
      <c r="O2467" s="4" t="s">
        <v>6854</v>
      </c>
    </row>
    <row r="2468" spans="10:15" x14ac:dyDescent="0.2">
      <c r="J2468" s="26" t="s">
        <v>4222</v>
      </c>
      <c r="K2468" s="26" t="s">
        <v>6436</v>
      </c>
      <c r="N2468" s="150" t="s">
        <v>5644</v>
      </c>
      <c r="O2468" s="4" t="s">
        <v>6854</v>
      </c>
    </row>
    <row r="2469" spans="10:15" x14ac:dyDescent="0.2">
      <c r="J2469" s="26" t="s">
        <v>4222</v>
      </c>
      <c r="K2469" s="26" t="s">
        <v>6437</v>
      </c>
      <c r="N2469" s="150" t="s">
        <v>5645</v>
      </c>
      <c r="O2469" s="4" t="s">
        <v>6854</v>
      </c>
    </row>
    <row r="2470" spans="10:15" x14ac:dyDescent="0.2">
      <c r="J2470" s="26" t="s">
        <v>4222</v>
      </c>
      <c r="K2470" s="26" t="s">
        <v>6438</v>
      </c>
      <c r="N2470" s="150" t="s">
        <v>5646</v>
      </c>
      <c r="O2470" s="4" t="s">
        <v>6854</v>
      </c>
    </row>
    <row r="2471" spans="10:15" x14ac:dyDescent="0.2">
      <c r="J2471" s="26" t="s">
        <v>4223</v>
      </c>
      <c r="K2471" s="26" t="s">
        <v>6439</v>
      </c>
      <c r="N2471" s="150" t="s">
        <v>5647</v>
      </c>
      <c r="O2471" s="4" t="s">
        <v>6854</v>
      </c>
    </row>
    <row r="2472" spans="10:15" x14ac:dyDescent="0.2">
      <c r="J2472" s="26" t="s">
        <v>4223</v>
      </c>
      <c r="K2472" s="26" t="s">
        <v>6440</v>
      </c>
      <c r="N2472" s="150" t="s">
        <v>5648</v>
      </c>
      <c r="O2472" s="4" t="s">
        <v>6854</v>
      </c>
    </row>
    <row r="2473" spans="10:15" x14ac:dyDescent="0.2">
      <c r="J2473" s="26" t="s">
        <v>4223</v>
      </c>
      <c r="K2473" s="26" t="s">
        <v>6441</v>
      </c>
      <c r="N2473" s="4" t="s">
        <v>6377</v>
      </c>
      <c r="O2473" s="4" t="s">
        <v>6923</v>
      </c>
    </row>
    <row r="2474" spans="10:15" x14ac:dyDescent="0.2">
      <c r="J2474" s="26" t="s">
        <v>4223</v>
      </c>
      <c r="K2474" s="26" t="s">
        <v>6442</v>
      </c>
      <c r="N2474" s="4" t="s">
        <v>4459</v>
      </c>
      <c r="O2474" s="4" t="s">
        <v>6764</v>
      </c>
    </row>
    <row r="2475" spans="10:15" x14ac:dyDescent="0.2">
      <c r="J2475" s="26" t="s">
        <v>7019</v>
      </c>
      <c r="K2475" s="26" t="s">
        <v>6443</v>
      </c>
      <c r="N2475" s="4" t="s">
        <v>4438</v>
      </c>
      <c r="O2475" s="4" t="s">
        <v>6759</v>
      </c>
    </row>
    <row r="2476" spans="10:15" x14ac:dyDescent="0.2">
      <c r="J2476" s="26" t="s">
        <v>4225</v>
      </c>
      <c r="K2476" s="26" t="s">
        <v>6444</v>
      </c>
      <c r="N2476" s="4" t="s">
        <v>5173</v>
      </c>
      <c r="O2476" s="4" t="s">
        <v>6799</v>
      </c>
    </row>
    <row r="2477" spans="10:15" x14ac:dyDescent="0.2">
      <c r="J2477" s="26" t="s">
        <v>4225</v>
      </c>
      <c r="K2477" s="26" t="s">
        <v>6445</v>
      </c>
      <c r="N2477" s="4" t="s">
        <v>4445</v>
      </c>
      <c r="O2477" s="4" t="s">
        <v>6759</v>
      </c>
    </row>
    <row r="2478" spans="10:15" x14ac:dyDescent="0.2">
      <c r="J2478" s="26" t="s">
        <v>4225</v>
      </c>
      <c r="K2478" s="26" t="s">
        <v>6446</v>
      </c>
      <c r="N2478" s="153" t="s">
        <v>4561</v>
      </c>
      <c r="O2478" s="4" t="s">
        <v>4013</v>
      </c>
    </row>
    <row r="2479" spans="10:15" x14ac:dyDescent="0.2">
      <c r="J2479" s="26" t="s">
        <v>4225</v>
      </c>
      <c r="K2479" s="26" t="s">
        <v>6447</v>
      </c>
      <c r="N2479" s="150" t="s">
        <v>5649</v>
      </c>
      <c r="O2479" s="4" t="s">
        <v>6831</v>
      </c>
    </row>
    <row r="2480" spans="10:15" x14ac:dyDescent="0.2">
      <c r="J2480" s="26" t="s">
        <v>4225</v>
      </c>
      <c r="K2480" s="26" t="s">
        <v>6448</v>
      </c>
      <c r="N2480" s="4" t="s">
        <v>5251</v>
      </c>
      <c r="O2480" s="4" t="s">
        <v>6823</v>
      </c>
    </row>
    <row r="2481" spans="10:15" x14ac:dyDescent="0.2">
      <c r="J2481" s="26" t="s">
        <v>4225</v>
      </c>
      <c r="K2481" s="26" t="s">
        <v>6449</v>
      </c>
      <c r="N2481" s="150" t="s">
        <v>4082</v>
      </c>
      <c r="O2481" s="4" t="s">
        <v>6881</v>
      </c>
    </row>
    <row r="2482" spans="10:15" x14ac:dyDescent="0.2">
      <c r="J2482" s="26" t="s">
        <v>4225</v>
      </c>
      <c r="K2482" s="26" t="s">
        <v>6450</v>
      </c>
      <c r="N2482" s="150" t="s">
        <v>5941</v>
      </c>
      <c r="O2482" s="4" t="s">
        <v>6881</v>
      </c>
    </row>
    <row r="2483" spans="10:15" x14ac:dyDescent="0.2">
      <c r="J2483" s="26" t="s">
        <v>4225</v>
      </c>
      <c r="K2483" s="26" t="s">
        <v>6451</v>
      </c>
      <c r="N2483" s="150" t="s">
        <v>5942</v>
      </c>
      <c r="O2483" s="4" t="s">
        <v>6883</v>
      </c>
    </row>
    <row r="2484" spans="10:15" x14ac:dyDescent="0.2">
      <c r="J2484" s="26" t="s">
        <v>4225</v>
      </c>
      <c r="K2484" s="26" t="s">
        <v>6452</v>
      </c>
      <c r="N2484" s="150" t="s">
        <v>5650</v>
      </c>
      <c r="O2484" s="4" t="s">
        <v>6834</v>
      </c>
    </row>
    <row r="2485" spans="10:15" x14ac:dyDescent="0.2">
      <c r="J2485" s="26" t="s">
        <v>4225</v>
      </c>
      <c r="K2485" s="26" t="s">
        <v>6453</v>
      </c>
      <c r="N2485" s="4" t="s">
        <v>5650</v>
      </c>
      <c r="O2485" s="4" t="s">
        <v>6881</v>
      </c>
    </row>
    <row r="2486" spans="10:15" x14ac:dyDescent="0.2">
      <c r="J2486" s="26" t="s">
        <v>4225</v>
      </c>
      <c r="K2486" s="26" t="s">
        <v>6454</v>
      </c>
      <c r="N2486" s="4" t="s">
        <v>5073</v>
      </c>
      <c r="O2486" s="4" t="s">
        <v>6766</v>
      </c>
    </row>
    <row r="2487" spans="10:15" x14ac:dyDescent="0.2">
      <c r="J2487" s="26" t="s">
        <v>4225</v>
      </c>
      <c r="K2487" s="26" t="s">
        <v>6455</v>
      </c>
      <c r="N2487" s="150" t="s">
        <v>5823</v>
      </c>
      <c r="O2487" s="4" t="s">
        <v>6872</v>
      </c>
    </row>
    <row r="2488" spans="10:15" x14ac:dyDescent="0.2">
      <c r="J2488" s="26" t="s">
        <v>4225</v>
      </c>
      <c r="K2488" s="26" t="s">
        <v>6456</v>
      </c>
      <c r="N2488" s="150" t="s">
        <v>5651</v>
      </c>
      <c r="O2488" s="4" t="s">
        <v>6840</v>
      </c>
    </row>
    <row r="2489" spans="10:15" x14ac:dyDescent="0.2">
      <c r="J2489" s="26" t="s">
        <v>4226</v>
      </c>
      <c r="K2489" s="26" t="s">
        <v>6457</v>
      </c>
      <c r="N2489" s="150" t="s">
        <v>5652</v>
      </c>
      <c r="O2489" s="4" t="s">
        <v>6840</v>
      </c>
    </row>
    <row r="2490" spans="10:15" x14ac:dyDescent="0.2">
      <c r="J2490" s="26" t="s">
        <v>4226</v>
      </c>
      <c r="K2490" s="26" t="s">
        <v>6458</v>
      </c>
      <c r="N2490" s="150" t="s">
        <v>5426</v>
      </c>
      <c r="O2490" s="4" t="s">
        <v>6828</v>
      </c>
    </row>
    <row r="2491" spans="10:15" x14ac:dyDescent="0.2">
      <c r="J2491" s="26" t="s">
        <v>4226</v>
      </c>
      <c r="K2491" s="26" t="s">
        <v>6459</v>
      </c>
      <c r="N2491" s="150" t="s">
        <v>5824</v>
      </c>
      <c r="O2491" s="4" t="s">
        <v>6877</v>
      </c>
    </row>
    <row r="2492" spans="10:15" x14ac:dyDescent="0.2">
      <c r="J2492" s="26" t="s">
        <v>4226</v>
      </c>
      <c r="K2492" s="26" t="s">
        <v>7006</v>
      </c>
      <c r="N2492" s="150" t="s">
        <v>5825</v>
      </c>
      <c r="O2492" s="4" t="s">
        <v>6867</v>
      </c>
    </row>
    <row r="2493" spans="10:15" x14ac:dyDescent="0.2">
      <c r="J2493" s="26" t="s">
        <v>4227</v>
      </c>
      <c r="K2493" s="26" t="s">
        <v>6460</v>
      </c>
      <c r="N2493" s="150" t="s">
        <v>779</v>
      </c>
      <c r="O2493" s="4" t="s">
        <v>6867</v>
      </c>
    </row>
    <row r="2494" spans="10:15" x14ac:dyDescent="0.2">
      <c r="J2494" s="26" t="s">
        <v>4227</v>
      </c>
      <c r="K2494" s="26" t="s">
        <v>4013</v>
      </c>
      <c r="N2494" s="150" t="s">
        <v>780</v>
      </c>
      <c r="O2494" s="4" t="s">
        <v>6880</v>
      </c>
    </row>
    <row r="2495" spans="10:15" x14ac:dyDescent="0.2">
      <c r="J2495" s="26" t="s">
        <v>4228</v>
      </c>
      <c r="K2495" s="26" t="s">
        <v>6461</v>
      </c>
      <c r="N2495" s="150" t="s">
        <v>5653</v>
      </c>
      <c r="O2495" s="4" t="s">
        <v>6852</v>
      </c>
    </row>
    <row r="2496" spans="10:15" x14ac:dyDescent="0.2">
      <c r="J2496" s="26" t="s">
        <v>4228</v>
      </c>
      <c r="K2496" s="26" t="s">
        <v>6462</v>
      </c>
      <c r="N2496" s="150" t="s">
        <v>5943</v>
      </c>
      <c r="O2496" s="4" t="s">
        <v>6881</v>
      </c>
    </row>
    <row r="2497" spans="10:15" x14ac:dyDescent="0.2">
      <c r="J2497" s="26" t="s">
        <v>4228</v>
      </c>
      <c r="K2497" s="26" t="s">
        <v>6463</v>
      </c>
      <c r="N2497" s="150" t="s">
        <v>5826</v>
      </c>
      <c r="O2497" s="4" t="s">
        <v>6863</v>
      </c>
    </row>
    <row r="2498" spans="10:15" x14ac:dyDescent="0.2">
      <c r="J2498" s="26" t="s">
        <v>4228</v>
      </c>
      <c r="K2498" s="26" t="s">
        <v>6464</v>
      </c>
      <c r="N2498" s="150" t="s">
        <v>5944</v>
      </c>
      <c r="O2498" s="4" t="s">
        <v>6883</v>
      </c>
    </row>
    <row r="2499" spans="10:15" x14ac:dyDescent="0.2">
      <c r="J2499" s="26" t="s">
        <v>4228</v>
      </c>
      <c r="K2499" s="26" t="s">
        <v>6465</v>
      </c>
      <c r="N2499" s="150" t="s">
        <v>5654</v>
      </c>
      <c r="O2499" s="4" t="s">
        <v>6831</v>
      </c>
    </row>
    <row r="2500" spans="10:15" x14ac:dyDescent="0.2">
      <c r="J2500" s="26" t="s">
        <v>4228</v>
      </c>
      <c r="K2500" s="26" t="s">
        <v>6466</v>
      </c>
      <c r="N2500" s="150" t="s">
        <v>5655</v>
      </c>
      <c r="O2500" s="4" t="s">
        <v>6839</v>
      </c>
    </row>
    <row r="2501" spans="10:15" x14ac:dyDescent="0.2">
      <c r="J2501" s="26" t="s">
        <v>4228</v>
      </c>
      <c r="K2501" s="26" t="s">
        <v>6467</v>
      </c>
      <c r="N2501" s="4" t="s">
        <v>5194</v>
      </c>
      <c r="O2501" s="4" t="s">
        <v>6823</v>
      </c>
    </row>
    <row r="2502" spans="10:15" x14ac:dyDescent="0.2">
      <c r="J2502" s="26" t="s">
        <v>4228</v>
      </c>
      <c r="K2502" s="26" t="s">
        <v>6468</v>
      </c>
      <c r="N2502" s="148" t="s">
        <v>5314</v>
      </c>
      <c r="O2502" s="4" t="s">
        <v>6826</v>
      </c>
    </row>
    <row r="2503" spans="10:15" x14ac:dyDescent="0.2">
      <c r="J2503" s="26" t="s">
        <v>4228</v>
      </c>
      <c r="K2503" s="26" t="s">
        <v>6469</v>
      </c>
      <c r="N2503" s="4" t="s">
        <v>6378</v>
      </c>
      <c r="O2503" s="4" t="s">
        <v>6912</v>
      </c>
    </row>
    <row r="2504" spans="10:15" x14ac:dyDescent="0.2">
      <c r="J2504" s="26" t="s">
        <v>4228</v>
      </c>
      <c r="K2504" s="26" t="s">
        <v>6470</v>
      </c>
      <c r="N2504" s="4" t="s">
        <v>4821</v>
      </c>
      <c r="O2504" s="4" t="s">
        <v>6766</v>
      </c>
    </row>
    <row r="2505" spans="10:15" x14ac:dyDescent="0.2">
      <c r="J2505" s="26" t="s">
        <v>4228</v>
      </c>
      <c r="K2505" s="26" t="s">
        <v>6471</v>
      </c>
      <c r="N2505" s="4" t="s">
        <v>4822</v>
      </c>
      <c r="O2505" s="4" t="s">
        <v>6766</v>
      </c>
    </row>
    <row r="2506" spans="10:15" x14ac:dyDescent="0.2">
      <c r="J2506" s="26" t="s">
        <v>4228</v>
      </c>
      <c r="K2506" s="26" t="s">
        <v>6472</v>
      </c>
      <c r="N2506" s="4" t="s">
        <v>4823</v>
      </c>
      <c r="O2506" s="4" t="s">
        <v>6766</v>
      </c>
    </row>
    <row r="2507" spans="10:15" x14ac:dyDescent="0.2">
      <c r="J2507" s="26" t="s">
        <v>4228</v>
      </c>
      <c r="K2507" s="26" t="s">
        <v>6473</v>
      </c>
      <c r="N2507" s="4" t="s">
        <v>4824</v>
      </c>
      <c r="O2507" s="4" t="s">
        <v>6766</v>
      </c>
    </row>
    <row r="2508" spans="10:15" x14ac:dyDescent="0.2">
      <c r="J2508" s="26" t="s">
        <v>4228</v>
      </c>
      <c r="K2508" s="26" t="s">
        <v>6474</v>
      </c>
      <c r="N2508" s="4" t="s">
        <v>4825</v>
      </c>
      <c r="O2508" s="4" t="s">
        <v>6766</v>
      </c>
    </row>
    <row r="2509" spans="10:15" x14ac:dyDescent="0.2">
      <c r="J2509" s="26" t="s">
        <v>4228</v>
      </c>
      <c r="K2509" s="31" t="s">
        <v>6475</v>
      </c>
      <c r="N2509" s="4" t="s">
        <v>4826</v>
      </c>
      <c r="O2509" s="4" t="s">
        <v>6766</v>
      </c>
    </row>
    <row r="2510" spans="10:15" x14ac:dyDescent="0.2">
      <c r="J2510" s="26" t="s">
        <v>4228</v>
      </c>
      <c r="K2510" s="26" t="s">
        <v>6476</v>
      </c>
      <c r="N2510" s="4" t="s">
        <v>5172</v>
      </c>
      <c r="O2510" s="4" t="s">
        <v>6802</v>
      </c>
    </row>
    <row r="2511" spans="10:15" x14ac:dyDescent="0.2">
      <c r="J2511" s="26" t="s">
        <v>4228</v>
      </c>
      <c r="K2511" s="26" t="s">
        <v>6477</v>
      </c>
      <c r="N2511" s="4" t="s">
        <v>5091</v>
      </c>
      <c r="O2511" s="4" t="s">
        <v>6799</v>
      </c>
    </row>
    <row r="2512" spans="10:15" x14ac:dyDescent="0.2">
      <c r="J2512" s="26" t="s">
        <v>4228</v>
      </c>
      <c r="K2512" s="26" t="s">
        <v>6478</v>
      </c>
      <c r="N2512" s="4" t="s">
        <v>5092</v>
      </c>
      <c r="O2512" s="4" t="s">
        <v>6799</v>
      </c>
    </row>
    <row r="2513" spans="10:15" x14ac:dyDescent="0.2">
      <c r="J2513" s="26" t="s">
        <v>4228</v>
      </c>
      <c r="K2513" s="26" t="s">
        <v>6479</v>
      </c>
      <c r="N2513" s="4" t="s">
        <v>5018</v>
      </c>
      <c r="O2513" s="4" t="s">
        <v>6799</v>
      </c>
    </row>
    <row r="2514" spans="10:15" x14ac:dyDescent="0.2">
      <c r="J2514" s="26" t="s">
        <v>4228</v>
      </c>
      <c r="K2514" s="26" t="s">
        <v>6480</v>
      </c>
      <c r="N2514" s="4" t="s">
        <v>5146</v>
      </c>
      <c r="O2514" s="4" t="s">
        <v>6799</v>
      </c>
    </row>
    <row r="2515" spans="10:15" x14ac:dyDescent="0.2">
      <c r="J2515" s="26" t="s">
        <v>4228</v>
      </c>
      <c r="K2515" s="26" t="s">
        <v>6481</v>
      </c>
      <c r="N2515" s="4" t="s">
        <v>5093</v>
      </c>
      <c r="O2515" s="4" t="s">
        <v>6799</v>
      </c>
    </row>
    <row r="2516" spans="10:15" x14ac:dyDescent="0.2">
      <c r="J2516" s="26" t="s">
        <v>4228</v>
      </c>
      <c r="K2516" s="26" t="s">
        <v>6482</v>
      </c>
      <c r="N2516" s="4" t="s">
        <v>5147</v>
      </c>
      <c r="O2516" s="4" t="s">
        <v>6799</v>
      </c>
    </row>
    <row r="2517" spans="10:15" x14ac:dyDescent="0.2">
      <c r="J2517" s="26" t="s">
        <v>4228</v>
      </c>
      <c r="K2517" s="26" t="s">
        <v>6483</v>
      </c>
      <c r="N2517" s="4" t="s">
        <v>4816</v>
      </c>
      <c r="O2517" s="4" t="s">
        <v>6797</v>
      </c>
    </row>
    <row r="2518" spans="10:15" x14ac:dyDescent="0.2">
      <c r="J2518" s="26" t="s">
        <v>4228</v>
      </c>
      <c r="K2518" s="26" t="s">
        <v>6484</v>
      </c>
      <c r="N2518" s="4" t="s">
        <v>5148</v>
      </c>
      <c r="O2518" s="4" t="s">
        <v>6799</v>
      </c>
    </row>
    <row r="2519" spans="10:15" x14ac:dyDescent="0.2">
      <c r="J2519" s="26" t="s">
        <v>4228</v>
      </c>
      <c r="K2519" s="26" t="s">
        <v>6485</v>
      </c>
      <c r="N2519" s="4" t="s">
        <v>5074</v>
      </c>
      <c r="O2519" s="4" t="s">
        <v>6799</v>
      </c>
    </row>
    <row r="2520" spans="10:15" x14ac:dyDescent="0.2">
      <c r="J2520" s="26" t="s">
        <v>4228</v>
      </c>
      <c r="K2520" s="26" t="s">
        <v>6486</v>
      </c>
      <c r="N2520" s="4" t="s">
        <v>5075</v>
      </c>
      <c r="O2520" s="4" t="s">
        <v>6799</v>
      </c>
    </row>
    <row r="2521" spans="10:15" x14ac:dyDescent="0.2">
      <c r="J2521" s="26" t="s">
        <v>4228</v>
      </c>
      <c r="K2521" s="26" t="s">
        <v>6487</v>
      </c>
      <c r="N2521" s="4" t="s">
        <v>5149</v>
      </c>
      <c r="O2521" s="4" t="s">
        <v>6799</v>
      </c>
    </row>
    <row r="2522" spans="10:15" x14ac:dyDescent="0.2">
      <c r="J2522" s="26" t="s">
        <v>4228</v>
      </c>
      <c r="K2522" s="26" t="s">
        <v>6488</v>
      </c>
      <c r="N2522" s="4" t="s">
        <v>5150</v>
      </c>
      <c r="O2522" s="4" t="s">
        <v>6799</v>
      </c>
    </row>
    <row r="2523" spans="10:15" x14ac:dyDescent="0.2">
      <c r="J2523" s="26" t="s">
        <v>4228</v>
      </c>
      <c r="K2523" s="26" t="s">
        <v>6489</v>
      </c>
      <c r="N2523" s="4" t="s">
        <v>5151</v>
      </c>
      <c r="O2523" s="4" t="s">
        <v>6799</v>
      </c>
    </row>
    <row r="2524" spans="10:15" x14ac:dyDescent="0.2">
      <c r="J2524" s="26" t="s">
        <v>4228</v>
      </c>
      <c r="K2524" s="26" t="s">
        <v>6490</v>
      </c>
      <c r="N2524" s="4" t="s">
        <v>5094</v>
      </c>
      <c r="O2524" s="4" t="s">
        <v>6799</v>
      </c>
    </row>
    <row r="2525" spans="10:15" x14ac:dyDescent="0.2">
      <c r="J2525" s="26" t="s">
        <v>4228</v>
      </c>
      <c r="K2525" s="26" t="s">
        <v>6491</v>
      </c>
      <c r="N2525" s="4" t="s">
        <v>5152</v>
      </c>
      <c r="O2525" s="4" t="s">
        <v>6799</v>
      </c>
    </row>
    <row r="2526" spans="10:15" x14ac:dyDescent="0.2">
      <c r="J2526" s="26" t="s">
        <v>4228</v>
      </c>
      <c r="K2526" s="26" t="s">
        <v>6492</v>
      </c>
      <c r="N2526" s="4" t="s">
        <v>5153</v>
      </c>
      <c r="O2526" s="4" t="s">
        <v>6799</v>
      </c>
    </row>
    <row r="2527" spans="10:15" x14ac:dyDescent="0.2">
      <c r="J2527" s="26" t="s">
        <v>4228</v>
      </c>
      <c r="K2527" s="26" t="s">
        <v>6493</v>
      </c>
      <c r="N2527" s="4" t="s">
        <v>5154</v>
      </c>
      <c r="O2527" s="4" t="s">
        <v>6799</v>
      </c>
    </row>
    <row r="2528" spans="10:15" x14ac:dyDescent="0.2">
      <c r="J2528" s="26" t="s">
        <v>4228</v>
      </c>
      <c r="K2528" s="26" t="s">
        <v>6494</v>
      </c>
      <c r="N2528" s="4" t="s">
        <v>5019</v>
      </c>
      <c r="O2528" s="4" t="s">
        <v>6799</v>
      </c>
    </row>
    <row r="2529" spans="10:15" x14ac:dyDescent="0.2">
      <c r="J2529" s="26" t="s">
        <v>4228</v>
      </c>
      <c r="K2529" s="26" t="s">
        <v>6495</v>
      </c>
      <c r="N2529" s="4" t="s">
        <v>5020</v>
      </c>
      <c r="O2529" s="4" t="s">
        <v>6799</v>
      </c>
    </row>
    <row r="2530" spans="10:15" x14ac:dyDescent="0.2">
      <c r="J2530" s="26" t="s">
        <v>4228</v>
      </c>
      <c r="K2530" s="26" t="s">
        <v>6496</v>
      </c>
      <c r="N2530" s="4" t="s">
        <v>5155</v>
      </c>
      <c r="O2530" s="4" t="s">
        <v>6799</v>
      </c>
    </row>
    <row r="2531" spans="10:15" x14ac:dyDescent="0.2">
      <c r="J2531" s="26" t="s">
        <v>4228</v>
      </c>
      <c r="K2531" s="26" t="s">
        <v>6497</v>
      </c>
      <c r="N2531" s="4" t="s">
        <v>4879</v>
      </c>
      <c r="O2531" s="4" t="s">
        <v>6799</v>
      </c>
    </row>
    <row r="2532" spans="10:15" x14ac:dyDescent="0.2">
      <c r="J2532" s="26" t="s">
        <v>4228</v>
      </c>
      <c r="K2532" s="26" t="s">
        <v>6498</v>
      </c>
      <c r="N2532" s="4" t="s">
        <v>5156</v>
      </c>
      <c r="O2532" s="4" t="s">
        <v>6799</v>
      </c>
    </row>
    <row r="2533" spans="10:15" x14ac:dyDescent="0.2">
      <c r="J2533" s="26" t="s">
        <v>4228</v>
      </c>
      <c r="K2533" s="26" t="s">
        <v>6499</v>
      </c>
      <c r="N2533" s="4" t="s">
        <v>4880</v>
      </c>
      <c r="O2533" s="4" t="s">
        <v>6799</v>
      </c>
    </row>
    <row r="2534" spans="10:15" x14ac:dyDescent="0.2">
      <c r="J2534" s="26" t="s">
        <v>4228</v>
      </c>
      <c r="K2534" s="26" t="s">
        <v>6500</v>
      </c>
      <c r="N2534" s="4" t="s">
        <v>4881</v>
      </c>
      <c r="O2534" s="4" t="s">
        <v>6799</v>
      </c>
    </row>
    <row r="2535" spans="10:15" x14ac:dyDescent="0.2">
      <c r="J2535" s="26" t="s">
        <v>4228</v>
      </c>
      <c r="K2535" s="26" t="s">
        <v>6501</v>
      </c>
      <c r="N2535" s="4" t="s">
        <v>4882</v>
      </c>
      <c r="O2535" s="4" t="s">
        <v>6799</v>
      </c>
    </row>
    <row r="2536" spans="10:15" x14ac:dyDescent="0.2">
      <c r="J2536" s="26" t="s">
        <v>4228</v>
      </c>
      <c r="K2536" s="26" t="s">
        <v>6502</v>
      </c>
      <c r="N2536" s="4" t="s">
        <v>4883</v>
      </c>
      <c r="O2536" s="4" t="s">
        <v>6799</v>
      </c>
    </row>
    <row r="2537" spans="10:15" x14ac:dyDescent="0.2">
      <c r="J2537" s="26" t="s">
        <v>4228</v>
      </c>
      <c r="K2537" s="26" t="s">
        <v>6503</v>
      </c>
      <c r="N2537" s="4" t="s">
        <v>5076</v>
      </c>
      <c r="O2537" s="4" t="s">
        <v>6799</v>
      </c>
    </row>
    <row r="2538" spans="10:15" x14ac:dyDescent="0.2">
      <c r="J2538" s="26" t="s">
        <v>4228</v>
      </c>
      <c r="K2538" s="26" t="s">
        <v>6504</v>
      </c>
      <c r="N2538" s="154" t="s">
        <v>4998</v>
      </c>
      <c r="O2538" s="4" t="s">
        <v>6799</v>
      </c>
    </row>
    <row r="2539" spans="10:15" x14ac:dyDescent="0.2">
      <c r="J2539" s="26" t="s">
        <v>4228</v>
      </c>
      <c r="K2539" s="26" t="s">
        <v>6505</v>
      </c>
      <c r="N2539" s="4" t="s">
        <v>4885</v>
      </c>
      <c r="O2539" s="4" t="s">
        <v>6799</v>
      </c>
    </row>
    <row r="2540" spans="10:15" x14ac:dyDescent="0.2">
      <c r="J2540" s="26" t="s">
        <v>4228</v>
      </c>
      <c r="K2540" s="26" t="s">
        <v>6506</v>
      </c>
      <c r="N2540" s="4" t="s">
        <v>4886</v>
      </c>
      <c r="O2540" s="4" t="s">
        <v>6799</v>
      </c>
    </row>
    <row r="2541" spans="10:15" x14ac:dyDescent="0.2">
      <c r="J2541" s="26" t="s">
        <v>4228</v>
      </c>
      <c r="K2541" s="26" t="s">
        <v>6507</v>
      </c>
      <c r="N2541" s="4" t="s">
        <v>5077</v>
      </c>
      <c r="O2541" s="4" t="s">
        <v>6799</v>
      </c>
    </row>
    <row r="2542" spans="10:15" x14ac:dyDescent="0.2">
      <c r="J2542" s="26" t="s">
        <v>4228</v>
      </c>
      <c r="K2542" s="26" t="s">
        <v>6508</v>
      </c>
      <c r="N2542" s="4" t="s">
        <v>4887</v>
      </c>
      <c r="O2542" s="4" t="s">
        <v>6799</v>
      </c>
    </row>
    <row r="2543" spans="10:15" x14ac:dyDescent="0.2">
      <c r="J2543" s="26" t="s">
        <v>4228</v>
      </c>
      <c r="K2543" s="26" t="s">
        <v>6509</v>
      </c>
      <c r="N2543" s="4" t="s">
        <v>4888</v>
      </c>
      <c r="O2543" s="4" t="s">
        <v>6799</v>
      </c>
    </row>
    <row r="2544" spans="10:15" x14ac:dyDescent="0.2">
      <c r="J2544" s="26" t="s">
        <v>4228</v>
      </c>
      <c r="K2544" s="26" t="s">
        <v>6510</v>
      </c>
      <c r="N2544" s="4" t="s">
        <v>5021</v>
      </c>
      <c r="O2544" s="4" t="s">
        <v>6799</v>
      </c>
    </row>
    <row r="2545" spans="10:15" x14ac:dyDescent="0.2">
      <c r="J2545" s="26" t="s">
        <v>4228</v>
      </c>
      <c r="K2545" s="26" t="s">
        <v>6511</v>
      </c>
      <c r="N2545" s="4" t="s">
        <v>4889</v>
      </c>
      <c r="O2545" s="4" t="s">
        <v>6799</v>
      </c>
    </row>
    <row r="2546" spans="10:15" x14ac:dyDescent="0.2">
      <c r="J2546" s="26" t="s">
        <v>4228</v>
      </c>
      <c r="K2546" s="26" t="s">
        <v>6512</v>
      </c>
      <c r="N2546" s="4" t="s">
        <v>4890</v>
      </c>
      <c r="O2546" s="4" t="s">
        <v>6799</v>
      </c>
    </row>
    <row r="2547" spans="10:15" x14ac:dyDescent="0.2">
      <c r="J2547" s="26" t="s">
        <v>4228</v>
      </c>
      <c r="K2547" s="26" t="s">
        <v>6513</v>
      </c>
      <c r="N2547" s="4" t="s">
        <v>4891</v>
      </c>
      <c r="O2547" s="4" t="s">
        <v>6799</v>
      </c>
    </row>
    <row r="2548" spans="10:15" x14ac:dyDescent="0.2">
      <c r="J2548" s="26" t="s">
        <v>4228</v>
      </c>
      <c r="K2548" s="26" t="s">
        <v>6514</v>
      </c>
      <c r="N2548" s="4" t="s">
        <v>4892</v>
      </c>
      <c r="O2548" s="4" t="s">
        <v>6799</v>
      </c>
    </row>
    <row r="2549" spans="10:15" x14ac:dyDescent="0.2">
      <c r="J2549" s="26" t="s">
        <v>4228</v>
      </c>
      <c r="K2549" s="26" t="s">
        <v>6515</v>
      </c>
      <c r="N2549" s="4" t="s">
        <v>5157</v>
      </c>
      <c r="O2549" s="4" t="s">
        <v>6799</v>
      </c>
    </row>
    <row r="2550" spans="10:15" x14ac:dyDescent="0.2">
      <c r="J2550" s="26" t="s">
        <v>4228</v>
      </c>
      <c r="K2550" s="26" t="s">
        <v>7006</v>
      </c>
      <c r="N2550" s="4" t="s">
        <v>5078</v>
      </c>
      <c r="O2550" s="4" t="s">
        <v>6799</v>
      </c>
    </row>
    <row r="2551" spans="10:15" x14ac:dyDescent="0.2">
      <c r="J2551" s="26" t="s">
        <v>4228</v>
      </c>
      <c r="K2551" s="26" t="s">
        <v>6516</v>
      </c>
      <c r="N2551" s="4" t="s">
        <v>4893</v>
      </c>
      <c r="O2551" s="4" t="s">
        <v>6799</v>
      </c>
    </row>
    <row r="2552" spans="10:15" x14ac:dyDescent="0.2">
      <c r="J2552" s="26" t="s">
        <v>4228</v>
      </c>
      <c r="K2552" s="26" t="s">
        <v>6517</v>
      </c>
      <c r="N2552" s="4" t="s">
        <v>4894</v>
      </c>
      <c r="O2552" s="4" t="s">
        <v>6799</v>
      </c>
    </row>
    <row r="2553" spans="10:15" x14ac:dyDescent="0.2">
      <c r="J2553" s="26" t="s">
        <v>4228</v>
      </c>
      <c r="K2553" s="26" t="s">
        <v>6518</v>
      </c>
      <c r="N2553" s="4" t="s">
        <v>4827</v>
      </c>
      <c r="O2553" s="4" t="s">
        <v>6798</v>
      </c>
    </row>
    <row r="2554" spans="10:15" x14ac:dyDescent="0.2">
      <c r="J2554" s="26" t="s">
        <v>4228</v>
      </c>
      <c r="K2554" s="26" t="s">
        <v>6519</v>
      </c>
      <c r="N2554" s="4" t="s">
        <v>4895</v>
      </c>
      <c r="O2554" s="4" t="s">
        <v>6799</v>
      </c>
    </row>
    <row r="2555" spans="10:15" x14ac:dyDescent="0.2">
      <c r="J2555" s="26" t="s">
        <v>4228</v>
      </c>
      <c r="K2555" s="26" t="s">
        <v>6520</v>
      </c>
      <c r="N2555" s="4" t="s">
        <v>5022</v>
      </c>
      <c r="O2555" s="4" t="s">
        <v>6799</v>
      </c>
    </row>
    <row r="2556" spans="10:15" x14ac:dyDescent="0.2">
      <c r="J2556" s="26" t="s">
        <v>4228</v>
      </c>
      <c r="K2556" s="26" t="s">
        <v>6521</v>
      </c>
      <c r="N2556" s="4" t="s">
        <v>5023</v>
      </c>
      <c r="O2556" s="4" t="s">
        <v>6799</v>
      </c>
    </row>
    <row r="2557" spans="10:15" x14ac:dyDescent="0.2">
      <c r="J2557" s="26" t="s">
        <v>4228</v>
      </c>
      <c r="K2557" s="26" t="s">
        <v>6522</v>
      </c>
      <c r="N2557" s="4" t="s">
        <v>5024</v>
      </c>
      <c r="O2557" s="4" t="s">
        <v>6799</v>
      </c>
    </row>
    <row r="2558" spans="10:15" x14ac:dyDescent="0.2">
      <c r="J2558" s="26" t="s">
        <v>4228</v>
      </c>
      <c r="K2558" s="26" t="s">
        <v>6523</v>
      </c>
      <c r="N2558" s="4" t="s">
        <v>4896</v>
      </c>
      <c r="O2558" s="4" t="s">
        <v>6799</v>
      </c>
    </row>
    <row r="2559" spans="10:15" x14ac:dyDescent="0.2">
      <c r="J2559" s="26" t="s">
        <v>4228</v>
      </c>
      <c r="K2559" s="26" t="s">
        <v>6524</v>
      </c>
      <c r="N2559" s="4" t="s">
        <v>4817</v>
      </c>
      <c r="O2559" s="4" t="s">
        <v>6797</v>
      </c>
    </row>
    <row r="2560" spans="10:15" x14ac:dyDescent="0.2">
      <c r="J2560" s="26" t="s">
        <v>4228</v>
      </c>
      <c r="K2560" s="26" t="s">
        <v>6525</v>
      </c>
      <c r="N2560" s="4" t="s">
        <v>4897</v>
      </c>
      <c r="O2560" s="4" t="s">
        <v>6799</v>
      </c>
    </row>
    <row r="2561" spans="10:15" x14ac:dyDescent="0.2">
      <c r="J2561" s="26" t="s">
        <v>4228</v>
      </c>
      <c r="K2561" s="26" t="s">
        <v>6526</v>
      </c>
      <c r="N2561" s="4" t="s">
        <v>5079</v>
      </c>
      <c r="O2561" s="4" t="s">
        <v>6799</v>
      </c>
    </row>
    <row r="2562" spans="10:15" x14ac:dyDescent="0.2">
      <c r="J2562" s="26" t="s">
        <v>4228</v>
      </c>
      <c r="K2562" s="26" t="s">
        <v>6527</v>
      </c>
      <c r="N2562" s="4" t="s">
        <v>5080</v>
      </c>
      <c r="O2562" s="4" t="s">
        <v>6799</v>
      </c>
    </row>
    <row r="2563" spans="10:15" x14ac:dyDescent="0.2">
      <c r="J2563" s="26" t="s">
        <v>4228</v>
      </c>
      <c r="K2563" s="26" t="s">
        <v>6528</v>
      </c>
      <c r="N2563" s="4" t="s">
        <v>5081</v>
      </c>
      <c r="O2563" s="4" t="s">
        <v>6799</v>
      </c>
    </row>
    <row r="2564" spans="10:15" x14ac:dyDescent="0.2">
      <c r="J2564" s="26" t="s">
        <v>4228</v>
      </c>
      <c r="K2564" s="26" t="s">
        <v>6529</v>
      </c>
      <c r="N2564" s="154" t="s">
        <v>4999</v>
      </c>
      <c r="O2564" s="4" t="s">
        <v>6799</v>
      </c>
    </row>
    <row r="2565" spans="10:15" x14ac:dyDescent="0.2">
      <c r="J2565" s="26" t="s">
        <v>4228</v>
      </c>
      <c r="K2565" s="26" t="s">
        <v>6530</v>
      </c>
      <c r="N2565" s="4" t="s">
        <v>5025</v>
      </c>
      <c r="O2565" s="4" t="s">
        <v>6799</v>
      </c>
    </row>
    <row r="2566" spans="10:15" x14ac:dyDescent="0.2">
      <c r="J2566" s="26" t="s">
        <v>4228</v>
      </c>
      <c r="K2566" s="26" t="s">
        <v>6531</v>
      </c>
      <c r="N2566" s="4" t="s">
        <v>4898</v>
      </c>
      <c r="O2566" s="4" t="s">
        <v>6799</v>
      </c>
    </row>
    <row r="2567" spans="10:15" x14ac:dyDescent="0.2">
      <c r="J2567" s="26" t="s">
        <v>4228</v>
      </c>
      <c r="K2567" s="26" t="s">
        <v>6532</v>
      </c>
      <c r="N2567" s="4" t="s">
        <v>4900</v>
      </c>
      <c r="O2567" s="4" t="s">
        <v>6799</v>
      </c>
    </row>
    <row r="2568" spans="10:15" x14ac:dyDescent="0.2">
      <c r="J2568" s="26" t="s">
        <v>4228</v>
      </c>
      <c r="K2568" s="26" t="s">
        <v>6533</v>
      </c>
      <c r="N2568" s="4" t="s">
        <v>4899</v>
      </c>
      <c r="O2568" s="4" t="s">
        <v>6799</v>
      </c>
    </row>
    <row r="2569" spans="10:15" x14ac:dyDescent="0.2">
      <c r="J2569" s="26" t="s">
        <v>4228</v>
      </c>
      <c r="K2569" s="26" t="s">
        <v>6534</v>
      </c>
      <c r="N2569" s="4" t="s">
        <v>4901</v>
      </c>
      <c r="O2569" s="4" t="s">
        <v>6799</v>
      </c>
    </row>
    <row r="2570" spans="10:15" x14ac:dyDescent="0.2">
      <c r="J2570" s="26" t="s">
        <v>4228</v>
      </c>
      <c r="K2570" s="26" t="s">
        <v>6535</v>
      </c>
      <c r="N2570" s="4" t="s">
        <v>4902</v>
      </c>
      <c r="O2570" s="4" t="s">
        <v>6799</v>
      </c>
    </row>
    <row r="2571" spans="10:15" x14ac:dyDescent="0.2">
      <c r="J2571" s="26" t="s">
        <v>4228</v>
      </c>
      <c r="K2571" s="26" t="s">
        <v>6536</v>
      </c>
      <c r="N2571" s="4" t="s">
        <v>4903</v>
      </c>
      <c r="O2571" s="4" t="s">
        <v>6799</v>
      </c>
    </row>
    <row r="2572" spans="10:15" x14ac:dyDescent="0.2">
      <c r="J2572" s="26" t="s">
        <v>4228</v>
      </c>
      <c r="K2572" s="26" t="s">
        <v>6537</v>
      </c>
      <c r="N2572" s="4" t="s">
        <v>4904</v>
      </c>
      <c r="O2572" s="4" t="s">
        <v>6799</v>
      </c>
    </row>
    <row r="2573" spans="10:15" x14ac:dyDescent="0.2">
      <c r="J2573" s="26" t="s">
        <v>4228</v>
      </c>
      <c r="K2573" s="26" t="s">
        <v>6538</v>
      </c>
      <c r="N2573" s="4" t="s">
        <v>4906</v>
      </c>
      <c r="O2573" s="4" t="s">
        <v>6799</v>
      </c>
    </row>
    <row r="2574" spans="10:15" x14ac:dyDescent="0.2">
      <c r="J2574" s="26" t="s">
        <v>4228</v>
      </c>
      <c r="K2574" s="26" t="s">
        <v>6539</v>
      </c>
      <c r="N2574" s="4" t="s">
        <v>4905</v>
      </c>
      <c r="O2574" s="4" t="s">
        <v>6799</v>
      </c>
    </row>
    <row r="2575" spans="10:15" x14ac:dyDescent="0.2">
      <c r="J2575" s="26" t="s">
        <v>4228</v>
      </c>
      <c r="K2575" s="26" t="s">
        <v>6540</v>
      </c>
      <c r="N2575" s="4" t="s">
        <v>4907</v>
      </c>
      <c r="O2575" s="4" t="s">
        <v>6799</v>
      </c>
    </row>
    <row r="2576" spans="10:15" x14ac:dyDescent="0.2">
      <c r="J2576" s="26" t="s">
        <v>4228</v>
      </c>
      <c r="K2576" s="26" t="s">
        <v>6541</v>
      </c>
      <c r="N2576" s="4" t="s">
        <v>4908</v>
      </c>
      <c r="O2576" s="4" t="s">
        <v>6799</v>
      </c>
    </row>
    <row r="2577" spans="10:15" x14ac:dyDescent="0.2">
      <c r="J2577" s="26" t="s">
        <v>4228</v>
      </c>
      <c r="K2577" s="26" t="s">
        <v>6542</v>
      </c>
      <c r="N2577" s="4" t="s">
        <v>4909</v>
      </c>
      <c r="O2577" s="4" t="s">
        <v>6799</v>
      </c>
    </row>
    <row r="2578" spans="10:15" x14ac:dyDescent="0.2">
      <c r="J2578" s="26" t="s">
        <v>4228</v>
      </c>
      <c r="K2578" s="26" t="s">
        <v>6543</v>
      </c>
      <c r="N2578" s="4" t="s">
        <v>4910</v>
      </c>
      <c r="O2578" s="4" t="s">
        <v>6799</v>
      </c>
    </row>
    <row r="2579" spans="10:15" x14ac:dyDescent="0.2">
      <c r="J2579" s="26" t="s">
        <v>4228</v>
      </c>
      <c r="K2579" s="26" t="s">
        <v>6544</v>
      </c>
      <c r="N2579" s="4" t="s">
        <v>4911</v>
      </c>
      <c r="O2579" s="4" t="s">
        <v>6799</v>
      </c>
    </row>
    <row r="2580" spans="10:15" x14ac:dyDescent="0.2">
      <c r="J2580" s="26" t="s">
        <v>4228</v>
      </c>
      <c r="K2580" s="26" t="s">
        <v>6545</v>
      </c>
      <c r="N2580" s="4" t="s">
        <v>4912</v>
      </c>
      <c r="O2580" s="4" t="s">
        <v>6799</v>
      </c>
    </row>
    <row r="2581" spans="10:15" x14ac:dyDescent="0.2">
      <c r="J2581" s="26" t="s">
        <v>4228</v>
      </c>
      <c r="K2581" s="26" t="s">
        <v>6546</v>
      </c>
      <c r="N2581" s="4" t="s">
        <v>5158</v>
      </c>
      <c r="O2581" s="4" t="s">
        <v>6799</v>
      </c>
    </row>
    <row r="2582" spans="10:15" x14ac:dyDescent="0.2">
      <c r="J2582" s="26" t="s">
        <v>4228</v>
      </c>
      <c r="K2582" s="26" t="s">
        <v>6547</v>
      </c>
      <c r="N2582" s="4" t="s">
        <v>4913</v>
      </c>
      <c r="O2582" s="4" t="s">
        <v>6799</v>
      </c>
    </row>
    <row r="2583" spans="10:15" x14ac:dyDescent="0.2">
      <c r="J2583" s="26" t="s">
        <v>4228</v>
      </c>
      <c r="K2583" s="26" t="s">
        <v>6548</v>
      </c>
      <c r="N2583" s="4" t="s">
        <v>4914</v>
      </c>
      <c r="O2583" s="4" t="s">
        <v>6799</v>
      </c>
    </row>
    <row r="2584" spans="10:15" x14ac:dyDescent="0.2">
      <c r="J2584" s="26" t="s">
        <v>4228</v>
      </c>
      <c r="K2584" s="26" t="s">
        <v>6549</v>
      </c>
      <c r="N2584" s="4" t="s">
        <v>4915</v>
      </c>
      <c r="O2584" s="4" t="s">
        <v>6799</v>
      </c>
    </row>
    <row r="2585" spans="10:15" x14ac:dyDescent="0.2">
      <c r="J2585" s="26" t="s">
        <v>4228</v>
      </c>
      <c r="K2585" s="26" t="s">
        <v>6550</v>
      </c>
      <c r="N2585" s="4" t="s">
        <v>4916</v>
      </c>
      <c r="O2585" s="4" t="s">
        <v>6799</v>
      </c>
    </row>
    <row r="2586" spans="10:15" x14ac:dyDescent="0.2">
      <c r="J2586" s="26" t="s">
        <v>4228</v>
      </c>
      <c r="K2586" s="26" t="s">
        <v>6551</v>
      </c>
      <c r="N2586" s="4" t="s">
        <v>4917</v>
      </c>
      <c r="O2586" s="4" t="s">
        <v>6799</v>
      </c>
    </row>
    <row r="2587" spans="10:15" x14ac:dyDescent="0.2">
      <c r="J2587" s="26" t="s">
        <v>4228</v>
      </c>
      <c r="K2587" s="26" t="s">
        <v>6552</v>
      </c>
      <c r="N2587" s="4" t="s">
        <v>4918</v>
      </c>
      <c r="O2587" s="4" t="s">
        <v>6799</v>
      </c>
    </row>
    <row r="2588" spans="10:15" x14ac:dyDescent="0.2">
      <c r="J2588" s="26" t="s">
        <v>4228</v>
      </c>
      <c r="K2588" s="26" t="s">
        <v>6553</v>
      </c>
      <c r="N2588" s="4" t="s">
        <v>4919</v>
      </c>
      <c r="O2588" s="4" t="s">
        <v>6799</v>
      </c>
    </row>
    <row r="2589" spans="10:15" x14ac:dyDescent="0.2">
      <c r="J2589" s="26" t="s">
        <v>4228</v>
      </c>
      <c r="K2589" s="26" t="s">
        <v>6554</v>
      </c>
      <c r="N2589" s="4" t="s">
        <v>4920</v>
      </c>
      <c r="O2589" s="4" t="s">
        <v>6799</v>
      </c>
    </row>
    <row r="2590" spans="10:15" x14ac:dyDescent="0.2">
      <c r="J2590" s="26" t="s">
        <v>4228</v>
      </c>
      <c r="K2590" s="26" t="s">
        <v>6555</v>
      </c>
      <c r="N2590" s="4" t="s">
        <v>5026</v>
      </c>
      <c r="O2590" s="4" t="s">
        <v>6799</v>
      </c>
    </row>
    <row r="2591" spans="10:15" x14ac:dyDescent="0.2">
      <c r="J2591" s="26" t="s">
        <v>4228</v>
      </c>
      <c r="K2591" s="26" t="s">
        <v>6556</v>
      </c>
      <c r="N2591" s="4" t="s">
        <v>4921</v>
      </c>
      <c r="O2591" s="4" t="s">
        <v>6799</v>
      </c>
    </row>
    <row r="2592" spans="10:15" x14ac:dyDescent="0.2">
      <c r="J2592" s="26" t="s">
        <v>4228</v>
      </c>
      <c r="K2592" s="26" t="s">
        <v>6557</v>
      </c>
      <c r="N2592" s="148" t="s">
        <v>4435</v>
      </c>
      <c r="O2592" s="4" t="s">
        <v>6757</v>
      </c>
    </row>
    <row r="2593" spans="10:15" x14ac:dyDescent="0.2">
      <c r="J2593" s="26" t="s">
        <v>4228</v>
      </c>
      <c r="K2593" s="26" t="s">
        <v>6558</v>
      </c>
      <c r="N2593" s="4" t="s">
        <v>5027</v>
      </c>
      <c r="O2593" s="4" t="s">
        <v>6799</v>
      </c>
    </row>
    <row r="2594" spans="10:15" x14ac:dyDescent="0.2">
      <c r="J2594" s="26" t="s">
        <v>4228</v>
      </c>
      <c r="K2594" s="26" t="s">
        <v>6559</v>
      </c>
      <c r="N2594" s="4" t="s">
        <v>4922</v>
      </c>
      <c r="O2594" s="4" t="s">
        <v>6799</v>
      </c>
    </row>
    <row r="2595" spans="10:15" x14ac:dyDescent="0.2">
      <c r="J2595" s="26" t="s">
        <v>4228</v>
      </c>
      <c r="K2595" s="26" t="s">
        <v>6560</v>
      </c>
      <c r="N2595" s="4" t="s">
        <v>5028</v>
      </c>
      <c r="O2595" s="4" t="s">
        <v>6799</v>
      </c>
    </row>
    <row r="2596" spans="10:15" x14ac:dyDescent="0.2">
      <c r="J2596" s="26" t="s">
        <v>4229</v>
      </c>
      <c r="K2596" s="26" t="s">
        <v>6561</v>
      </c>
      <c r="N2596" s="4" t="s">
        <v>4923</v>
      </c>
      <c r="O2596" s="4" t="s">
        <v>6799</v>
      </c>
    </row>
    <row r="2597" spans="10:15" x14ac:dyDescent="0.2">
      <c r="J2597" s="26" t="s">
        <v>4229</v>
      </c>
      <c r="K2597" s="26" t="s">
        <v>7006</v>
      </c>
      <c r="N2597" s="4" t="s">
        <v>4924</v>
      </c>
      <c r="O2597" s="4" t="s">
        <v>6799</v>
      </c>
    </row>
    <row r="2598" spans="10:15" x14ac:dyDescent="0.2">
      <c r="J2598" s="26" t="s">
        <v>4229</v>
      </c>
      <c r="K2598" s="26" t="s">
        <v>6562</v>
      </c>
      <c r="N2598" s="4" t="s">
        <v>4925</v>
      </c>
      <c r="O2598" s="4" t="s">
        <v>6799</v>
      </c>
    </row>
    <row r="2599" spans="10:15" x14ac:dyDescent="0.2">
      <c r="J2599" s="26" t="s">
        <v>4230</v>
      </c>
      <c r="K2599" s="26" t="s">
        <v>7006</v>
      </c>
      <c r="N2599" s="4" t="s">
        <v>4926</v>
      </c>
      <c r="O2599" s="4" t="s">
        <v>6799</v>
      </c>
    </row>
    <row r="2600" spans="10:15" x14ac:dyDescent="0.2">
      <c r="J2600" s="26" t="s">
        <v>4230</v>
      </c>
      <c r="K2600" s="26" t="s">
        <v>6563</v>
      </c>
      <c r="N2600" s="4" t="s">
        <v>5159</v>
      </c>
      <c r="O2600" s="4" t="s">
        <v>6799</v>
      </c>
    </row>
    <row r="2601" spans="10:15" x14ac:dyDescent="0.2">
      <c r="J2601" s="26" t="s">
        <v>4231</v>
      </c>
      <c r="K2601" s="26" t="s">
        <v>7006</v>
      </c>
      <c r="N2601" s="4" t="s">
        <v>4927</v>
      </c>
      <c r="O2601" s="4" t="s">
        <v>6799</v>
      </c>
    </row>
    <row r="2602" spans="10:15" x14ac:dyDescent="0.2">
      <c r="J2602" s="26" t="s">
        <v>4231</v>
      </c>
      <c r="K2602" s="26" t="s">
        <v>6564</v>
      </c>
      <c r="N2602" s="154" t="s">
        <v>5000</v>
      </c>
      <c r="O2602" s="4" t="s">
        <v>6799</v>
      </c>
    </row>
    <row r="2603" spans="10:15" x14ac:dyDescent="0.2">
      <c r="J2603" s="26" t="s">
        <v>4232</v>
      </c>
      <c r="K2603" s="26" t="s">
        <v>6564</v>
      </c>
      <c r="N2603" s="4" t="s">
        <v>4928</v>
      </c>
      <c r="O2603" s="4" t="s">
        <v>6799</v>
      </c>
    </row>
    <row r="2604" spans="10:15" x14ac:dyDescent="0.2">
      <c r="J2604" s="26" t="s">
        <v>4232</v>
      </c>
      <c r="K2604" s="26" t="s">
        <v>7006</v>
      </c>
      <c r="N2604" s="154" t="s">
        <v>5001</v>
      </c>
      <c r="O2604" s="4" t="s">
        <v>6799</v>
      </c>
    </row>
    <row r="2605" spans="10:15" x14ac:dyDescent="0.2">
      <c r="J2605" s="26" t="s">
        <v>4233</v>
      </c>
      <c r="K2605" s="26" t="s">
        <v>6565</v>
      </c>
      <c r="N2605" s="154" t="s">
        <v>5002</v>
      </c>
      <c r="O2605" s="4" t="s">
        <v>6799</v>
      </c>
    </row>
    <row r="2606" spans="10:15" x14ac:dyDescent="0.2">
      <c r="J2606" s="26" t="s">
        <v>4233</v>
      </c>
      <c r="K2606" s="26" t="s">
        <v>6566</v>
      </c>
      <c r="N2606" s="4" t="s">
        <v>5029</v>
      </c>
      <c r="O2606" s="4" t="s">
        <v>6799</v>
      </c>
    </row>
    <row r="2607" spans="10:15" x14ac:dyDescent="0.2">
      <c r="J2607" s="26" t="s">
        <v>4233</v>
      </c>
      <c r="K2607" s="26" t="s">
        <v>6567</v>
      </c>
      <c r="N2607" s="4" t="s">
        <v>4929</v>
      </c>
      <c r="O2607" s="4" t="s">
        <v>6799</v>
      </c>
    </row>
    <row r="2608" spans="10:15" x14ac:dyDescent="0.2">
      <c r="J2608" s="26" t="s">
        <v>4233</v>
      </c>
      <c r="K2608" s="26" t="s">
        <v>7006</v>
      </c>
      <c r="N2608" s="4" t="s">
        <v>4930</v>
      </c>
      <c r="O2608" s="4" t="s">
        <v>6799</v>
      </c>
    </row>
    <row r="2609" spans="10:15" x14ac:dyDescent="0.2">
      <c r="J2609" s="26" t="s">
        <v>4234</v>
      </c>
      <c r="K2609" s="26" t="s">
        <v>6568</v>
      </c>
      <c r="N2609" s="4" t="s">
        <v>4931</v>
      </c>
      <c r="O2609" s="4" t="s">
        <v>6799</v>
      </c>
    </row>
    <row r="2610" spans="10:15" x14ac:dyDescent="0.2">
      <c r="J2610" s="26" t="s">
        <v>4234</v>
      </c>
      <c r="K2610" s="26" t="s">
        <v>4245</v>
      </c>
      <c r="N2610" s="154" t="s">
        <v>5003</v>
      </c>
      <c r="O2610" s="4" t="s">
        <v>6799</v>
      </c>
    </row>
    <row r="2611" spans="10:15" x14ac:dyDescent="0.2">
      <c r="J2611" s="26" t="s">
        <v>4234</v>
      </c>
      <c r="K2611" s="26" t="s">
        <v>7006</v>
      </c>
      <c r="N2611" s="4" t="s">
        <v>4932</v>
      </c>
      <c r="O2611" s="4" t="s">
        <v>6799</v>
      </c>
    </row>
    <row r="2612" spans="10:15" x14ac:dyDescent="0.2">
      <c r="J2612" s="26" t="s">
        <v>4235</v>
      </c>
      <c r="K2612" s="26" t="s">
        <v>6569</v>
      </c>
      <c r="N2612" s="4" t="s">
        <v>5030</v>
      </c>
      <c r="O2612" s="4" t="s">
        <v>6799</v>
      </c>
    </row>
    <row r="2613" spans="10:15" x14ac:dyDescent="0.2">
      <c r="J2613" s="26" t="s">
        <v>4235</v>
      </c>
      <c r="K2613" s="26" t="s">
        <v>6570</v>
      </c>
      <c r="N2613" s="4" t="s">
        <v>5031</v>
      </c>
      <c r="O2613" s="4" t="s">
        <v>6799</v>
      </c>
    </row>
    <row r="2614" spans="10:15" x14ac:dyDescent="0.2">
      <c r="J2614" s="26" t="s">
        <v>4235</v>
      </c>
      <c r="K2614" s="26" t="s">
        <v>6571</v>
      </c>
      <c r="N2614" s="4" t="s">
        <v>4934</v>
      </c>
      <c r="O2614" s="4" t="s">
        <v>6799</v>
      </c>
    </row>
    <row r="2615" spans="10:15" x14ac:dyDescent="0.2">
      <c r="J2615" s="26" t="s">
        <v>4235</v>
      </c>
      <c r="K2615" s="26" t="s">
        <v>7006</v>
      </c>
      <c r="N2615" s="4" t="s">
        <v>4933</v>
      </c>
      <c r="O2615" s="4" t="s">
        <v>6799</v>
      </c>
    </row>
    <row r="2616" spans="10:15" x14ac:dyDescent="0.2">
      <c r="J2616" s="26" t="s">
        <v>4235</v>
      </c>
      <c r="K2616" s="26" t="s">
        <v>6572</v>
      </c>
      <c r="N2616" s="4" t="s">
        <v>5160</v>
      </c>
      <c r="O2616" s="4" t="s">
        <v>6799</v>
      </c>
    </row>
    <row r="2617" spans="10:15" x14ac:dyDescent="0.2">
      <c r="J2617" s="26" t="s">
        <v>4236</v>
      </c>
      <c r="K2617" s="26" t="s">
        <v>6573</v>
      </c>
      <c r="N2617" s="4" t="s">
        <v>5161</v>
      </c>
      <c r="O2617" s="4" t="s">
        <v>6799</v>
      </c>
    </row>
    <row r="2618" spans="10:15" x14ac:dyDescent="0.2">
      <c r="J2618" s="26" t="s">
        <v>4236</v>
      </c>
      <c r="K2618" s="26" t="s">
        <v>6574</v>
      </c>
      <c r="N2618" s="4" t="s">
        <v>5162</v>
      </c>
      <c r="O2618" s="4" t="s">
        <v>6799</v>
      </c>
    </row>
    <row r="2619" spans="10:15" x14ac:dyDescent="0.2">
      <c r="J2619" s="26" t="s">
        <v>4236</v>
      </c>
      <c r="K2619" s="26" t="s">
        <v>7006</v>
      </c>
      <c r="N2619" s="4" t="s">
        <v>5163</v>
      </c>
      <c r="O2619" s="4" t="s">
        <v>6799</v>
      </c>
    </row>
    <row r="2620" spans="10:15" x14ac:dyDescent="0.2">
      <c r="J2620" s="26" t="s">
        <v>4236</v>
      </c>
      <c r="K2620" s="26" t="s">
        <v>6575</v>
      </c>
      <c r="N2620" s="4" t="s">
        <v>5164</v>
      </c>
      <c r="O2620" s="4" t="s">
        <v>6799</v>
      </c>
    </row>
    <row r="2621" spans="10:15" x14ac:dyDescent="0.2">
      <c r="J2621" s="26" t="s">
        <v>4236</v>
      </c>
      <c r="K2621" s="26" t="s">
        <v>6459</v>
      </c>
      <c r="N2621" s="4" t="s">
        <v>5165</v>
      </c>
      <c r="O2621" s="4" t="s">
        <v>6799</v>
      </c>
    </row>
    <row r="2622" spans="10:15" x14ac:dyDescent="0.2">
      <c r="J2622" s="26" t="s">
        <v>4237</v>
      </c>
      <c r="K2622" s="26" t="s">
        <v>6576</v>
      </c>
      <c r="N2622" s="4" t="s">
        <v>5166</v>
      </c>
      <c r="O2622" s="4" t="s">
        <v>6799</v>
      </c>
    </row>
    <row r="2623" spans="10:15" x14ac:dyDescent="0.2">
      <c r="J2623" s="26" t="s">
        <v>4237</v>
      </c>
      <c r="K2623" s="26" t="s">
        <v>7006</v>
      </c>
      <c r="N2623" s="4" t="s">
        <v>5167</v>
      </c>
      <c r="O2623" s="4" t="s">
        <v>6799</v>
      </c>
    </row>
    <row r="2624" spans="10:15" x14ac:dyDescent="0.2">
      <c r="J2624" s="26" t="s">
        <v>4237</v>
      </c>
      <c r="K2624" s="26" t="s">
        <v>6577</v>
      </c>
      <c r="N2624" s="4" t="s">
        <v>5168</v>
      </c>
      <c r="O2624" s="4" t="s">
        <v>6799</v>
      </c>
    </row>
    <row r="2625" spans="10:15" x14ac:dyDescent="0.2">
      <c r="J2625" s="26" t="s">
        <v>4238</v>
      </c>
      <c r="K2625" s="26" t="s">
        <v>6578</v>
      </c>
      <c r="N2625" s="4" t="s">
        <v>5169</v>
      </c>
      <c r="O2625" s="4" t="s">
        <v>6799</v>
      </c>
    </row>
    <row r="2626" spans="10:15" x14ac:dyDescent="0.2">
      <c r="J2626" s="26" t="s">
        <v>4238</v>
      </c>
      <c r="K2626" s="26" t="s">
        <v>6579</v>
      </c>
      <c r="N2626" s="4" t="s">
        <v>5170</v>
      </c>
      <c r="O2626" s="4" t="s">
        <v>6799</v>
      </c>
    </row>
    <row r="2627" spans="10:15" x14ac:dyDescent="0.2">
      <c r="J2627" s="26" t="s">
        <v>4238</v>
      </c>
      <c r="K2627" s="26" t="s">
        <v>6580</v>
      </c>
      <c r="N2627" s="4" t="s">
        <v>5171</v>
      </c>
      <c r="O2627" s="4" t="s">
        <v>6799</v>
      </c>
    </row>
    <row r="2628" spans="10:15" x14ac:dyDescent="0.2">
      <c r="J2628" s="26" t="s">
        <v>4239</v>
      </c>
      <c r="K2628" s="26" t="s">
        <v>6581</v>
      </c>
      <c r="N2628" s="4" t="s">
        <v>5095</v>
      </c>
      <c r="O2628" s="4" t="s">
        <v>6766</v>
      </c>
    </row>
    <row r="2629" spans="10:15" x14ac:dyDescent="0.2">
      <c r="J2629" s="26" t="s">
        <v>4239</v>
      </c>
      <c r="K2629" s="26" t="s">
        <v>6582</v>
      </c>
      <c r="N2629" s="4" t="s">
        <v>5096</v>
      </c>
      <c r="O2629" s="4" t="s">
        <v>6766</v>
      </c>
    </row>
    <row r="2630" spans="10:15" x14ac:dyDescent="0.2">
      <c r="J2630" s="26" t="s">
        <v>4239</v>
      </c>
      <c r="K2630" s="26" t="s">
        <v>6583</v>
      </c>
      <c r="N2630" s="4" t="s">
        <v>5097</v>
      </c>
      <c r="O2630" s="4" t="s">
        <v>6766</v>
      </c>
    </row>
    <row r="2631" spans="10:15" x14ac:dyDescent="0.2">
      <c r="J2631" s="26" t="s">
        <v>4239</v>
      </c>
      <c r="K2631" s="26" t="s">
        <v>6584</v>
      </c>
      <c r="N2631" s="4" t="s">
        <v>5098</v>
      </c>
      <c r="O2631" s="4" t="s">
        <v>6766</v>
      </c>
    </row>
    <row r="2632" spans="10:15" x14ac:dyDescent="0.2">
      <c r="J2632" s="26" t="s">
        <v>4239</v>
      </c>
      <c r="K2632" s="26" t="s">
        <v>6585</v>
      </c>
      <c r="N2632" s="4" t="s">
        <v>5099</v>
      </c>
      <c r="O2632" s="4" t="s">
        <v>6766</v>
      </c>
    </row>
    <row r="2633" spans="10:15" x14ac:dyDescent="0.2">
      <c r="J2633" s="26" t="s">
        <v>4239</v>
      </c>
      <c r="K2633" s="26" t="s">
        <v>6586</v>
      </c>
      <c r="N2633" s="4" t="s">
        <v>5100</v>
      </c>
      <c r="O2633" s="4" t="s">
        <v>6766</v>
      </c>
    </row>
    <row r="2634" spans="10:15" x14ac:dyDescent="0.2">
      <c r="J2634" s="26" t="s">
        <v>4239</v>
      </c>
      <c r="K2634" s="26" t="s">
        <v>6587</v>
      </c>
      <c r="N2634" s="4" t="s">
        <v>5101</v>
      </c>
      <c r="O2634" s="4" t="s">
        <v>6766</v>
      </c>
    </row>
    <row r="2635" spans="10:15" x14ac:dyDescent="0.2">
      <c r="J2635" s="26" t="s">
        <v>4239</v>
      </c>
      <c r="K2635" s="26" t="s">
        <v>7006</v>
      </c>
      <c r="N2635" s="4" t="s">
        <v>5102</v>
      </c>
      <c r="O2635" s="4" t="s">
        <v>6766</v>
      </c>
    </row>
    <row r="2636" spans="10:15" x14ac:dyDescent="0.2">
      <c r="J2636" s="26" t="s">
        <v>4239</v>
      </c>
      <c r="K2636" s="26" t="s">
        <v>6588</v>
      </c>
      <c r="N2636" s="4" t="s">
        <v>5103</v>
      </c>
      <c r="O2636" s="4" t="s">
        <v>6766</v>
      </c>
    </row>
    <row r="2637" spans="10:15" x14ac:dyDescent="0.2">
      <c r="J2637" s="26" t="s">
        <v>4239</v>
      </c>
      <c r="K2637" s="26" t="s">
        <v>6589</v>
      </c>
      <c r="N2637" s="4" t="s">
        <v>5104</v>
      </c>
      <c r="O2637" s="4" t="s">
        <v>6766</v>
      </c>
    </row>
    <row r="2638" spans="10:15" x14ac:dyDescent="0.2">
      <c r="J2638" s="26" t="s">
        <v>4240</v>
      </c>
      <c r="K2638" s="26" t="s">
        <v>6590</v>
      </c>
      <c r="N2638" s="4" t="s">
        <v>5105</v>
      </c>
      <c r="O2638" s="4" t="s">
        <v>6766</v>
      </c>
    </row>
    <row r="2639" spans="10:15" x14ac:dyDescent="0.2">
      <c r="J2639" s="26" t="s">
        <v>4240</v>
      </c>
      <c r="K2639" s="26" t="s">
        <v>7006</v>
      </c>
      <c r="N2639" s="4" t="s">
        <v>5106</v>
      </c>
      <c r="O2639" s="4" t="s">
        <v>6766</v>
      </c>
    </row>
    <row r="2640" spans="10:15" x14ac:dyDescent="0.2">
      <c r="J2640" s="26" t="s">
        <v>4241</v>
      </c>
      <c r="K2640" s="26" t="s">
        <v>6591</v>
      </c>
      <c r="N2640" s="4" t="s">
        <v>5107</v>
      </c>
      <c r="O2640" s="4" t="s">
        <v>6766</v>
      </c>
    </row>
    <row r="2641" spans="10:15" x14ac:dyDescent="0.2">
      <c r="J2641" s="26" t="s">
        <v>4241</v>
      </c>
      <c r="K2641" s="26" t="s">
        <v>6592</v>
      </c>
      <c r="N2641" s="4" t="s">
        <v>5108</v>
      </c>
      <c r="O2641" s="4" t="s">
        <v>6766</v>
      </c>
    </row>
    <row r="2642" spans="10:15" x14ac:dyDescent="0.2">
      <c r="J2642" s="26" t="s">
        <v>4241</v>
      </c>
      <c r="K2642" s="26" t="s">
        <v>6593</v>
      </c>
      <c r="N2642" s="4" t="s">
        <v>5109</v>
      </c>
      <c r="O2642" s="4" t="s">
        <v>6766</v>
      </c>
    </row>
    <row r="2643" spans="10:15" x14ac:dyDescent="0.2">
      <c r="J2643" s="26" t="s">
        <v>4241</v>
      </c>
      <c r="K2643" s="26" t="s">
        <v>6594</v>
      </c>
      <c r="N2643" s="4" t="s">
        <v>5110</v>
      </c>
      <c r="O2643" s="4" t="s">
        <v>6766</v>
      </c>
    </row>
    <row r="2644" spans="10:15" x14ac:dyDescent="0.2">
      <c r="J2644" s="26" t="s">
        <v>4241</v>
      </c>
      <c r="K2644" s="26" t="s">
        <v>6595</v>
      </c>
      <c r="N2644" s="4" t="s">
        <v>4884</v>
      </c>
      <c r="O2644" s="4" t="s">
        <v>6799</v>
      </c>
    </row>
    <row r="2645" spans="10:15" x14ac:dyDescent="0.2">
      <c r="J2645" s="26" t="s">
        <v>4241</v>
      </c>
      <c r="K2645" s="26" t="s">
        <v>7006</v>
      </c>
      <c r="N2645" s="150" t="s">
        <v>5945</v>
      </c>
      <c r="O2645" s="4" t="s">
        <v>6883</v>
      </c>
    </row>
    <row r="2646" spans="10:15" x14ac:dyDescent="0.2">
      <c r="J2646" s="26" t="s">
        <v>4241</v>
      </c>
      <c r="K2646" s="26" t="s">
        <v>6564</v>
      </c>
      <c r="N2646" s="150" t="s">
        <v>5885</v>
      </c>
      <c r="O2646" s="4" t="s">
        <v>6879</v>
      </c>
    </row>
    <row r="2647" spans="10:15" x14ac:dyDescent="0.2">
      <c r="J2647" s="26" t="s">
        <v>4242</v>
      </c>
      <c r="K2647" s="26" t="s">
        <v>6459</v>
      </c>
      <c r="N2647" s="150" t="s">
        <v>5886</v>
      </c>
      <c r="O2647" s="4" t="s">
        <v>6879</v>
      </c>
    </row>
    <row r="2648" spans="10:15" x14ac:dyDescent="0.2">
      <c r="J2648" s="26" t="s">
        <v>4242</v>
      </c>
      <c r="K2648" s="26" t="s">
        <v>7006</v>
      </c>
      <c r="N2648" s="150" t="s">
        <v>5887</v>
      </c>
      <c r="O2648" s="4" t="s">
        <v>6879</v>
      </c>
    </row>
    <row r="2649" spans="10:15" x14ac:dyDescent="0.2">
      <c r="J2649" s="26" t="s">
        <v>4243</v>
      </c>
      <c r="K2649" s="26" t="s">
        <v>6596</v>
      </c>
      <c r="N2649" s="150" t="s">
        <v>5888</v>
      </c>
      <c r="O2649" s="4" t="s">
        <v>6879</v>
      </c>
    </row>
    <row r="2650" spans="10:15" x14ac:dyDescent="0.2">
      <c r="J2650" s="26" t="s">
        <v>4243</v>
      </c>
      <c r="K2650" s="26" t="s">
        <v>6597</v>
      </c>
      <c r="N2650" s="27" t="s">
        <v>4285</v>
      </c>
      <c r="O2650" s="27" t="s">
        <v>4013</v>
      </c>
    </row>
    <row r="2651" spans="10:15" x14ac:dyDescent="0.2">
      <c r="J2651" s="26" t="s">
        <v>4243</v>
      </c>
      <c r="K2651" s="26" t="s">
        <v>6598</v>
      </c>
      <c r="N2651" s="150" t="s">
        <v>6058</v>
      </c>
      <c r="O2651" s="4" t="s">
        <v>6885</v>
      </c>
    </row>
    <row r="2652" spans="10:15" x14ac:dyDescent="0.2">
      <c r="J2652" s="26" t="s">
        <v>4243</v>
      </c>
      <c r="K2652" s="26" t="s">
        <v>6599</v>
      </c>
      <c r="N2652" s="150" t="s">
        <v>6059</v>
      </c>
      <c r="O2652" s="4" t="s">
        <v>6885</v>
      </c>
    </row>
    <row r="2653" spans="10:15" x14ac:dyDescent="0.2">
      <c r="J2653" s="26" t="s">
        <v>4243</v>
      </c>
      <c r="K2653" s="26" t="s">
        <v>6600</v>
      </c>
      <c r="N2653" s="150" t="s">
        <v>6060</v>
      </c>
      <c r="O2653" s="4" t="s">
        <v>6885</v>
      </c>
    </row>
    <row r="2654" spans="10:15" x14ac:dyDescent="0.2">
      <c r="J2654" s="26" t="s">
        <v>4243</v>
      </c>
      <c r="K2654" s="26" t="s">
        <v>6601</v>
      </c>
      <c r="N2654" s="150" t="s">
        <v>6061</v>
      </c>
      <c r="O2654" s="4" t="s">
        <v>6885</v>
      </c>
    </row>
    <row r="2655" spans="10:15" x14ac:dyDescent="0.2">
      <c r="J2655" s="26" t="s">
        <v>4243</v>
      </c>
      <c r="K2655" s="26" t="s">
        <v>6602</v>
      </c>
      <c r="N2655" s="150" t="s">
        <v>6062</v>
      </c>
      <c r="O2655" s="4" t="s">
        <v>6885</v>
      </c>
    </row>
    <row r="2656" spans="10:15" x14ac:dyDescent="0.2">
      <c r="J2656" s="26" t="s">
        <v>4243</v>
      </c>
      <c r="K2656" s="26" t="s">
        <v>7006</v>
      </c>
      <c r="N2656" s="150" t="s">
        <v>6063</v>
      </c>
      <c r="O2656" s="4" t="s">
        <v>6885</v>
      </c>
    </row>
    <row r="2657" spans="10:15" x14ac:dyDescent="0.2">
      <c r="J2657" s="26" t="s">
        <v>4243</v>
      </c>
      <c r="K2657" s="26" t="s">
        <v>6603</v>
      </c>
      <c r="N2657" s="150" t="s">
        <v>6064</v>
      </c>
      <c r="O2657" s="4" t="s">
        <v>6885</v>
      </c>
    </row>
    <row r="2658" spans="10:15" x14ac:dyDescent="0.2">
      <c r="J2658" s="26" t="s">
        <v>4243</v>
      </c>
      <c r="K2658" s="26" t="s">
        <v>6604</v>
      </c>
      <c r="N2658" s="150" t="s">
        <v>6065</v>
      </c>
      <c r="O2658" s="4" t="s">
        <v>6885</v>
      </c>
    </row>
    <row r="2659" spans="10:15" x14ac:dyDescent="0.2">
      <c r="J2659" s="26" t="s">
        <v>4243</v>
      </c>
      <c r="K2659" s="26" t="s">
        <v>6605</v>
      </c>
      <c r="N2659" s="150" t="s">
        <v>6066</v>
      </c>
      <c r="O2659" s="4" t="s">
        <v>6885</v>
      </c>
    </row>
    <row r="2660" spans="10:15" x14ac:dyDescent="0.2">
      <c r="J2660" s="26" t="s">
        <v>4243</v>
      </c>
      <c r="K2660" s="26" t="s">
        <v>6563</v>
      </c>
      <c r="N2660" s="150" t="s">
        <v>6067</v>
      </c>
      <c r="O2660" s="4" t="s">
        <v>6885</v>
      </c>
    </row>
    <row r="2661" spans="10:15" x14ac:dyDescent="0.2">
      <c r="J2661" s="26" t="s">
        <v>4243</v>
      </c>
      <c r="K2661" s="26" t="s">
        <v>6606</v>
      </c>
      <c r="N2661" s="4" t="s">
        <v>6197</v>
      </c>
      <c r="O2661" s="4" t="s">
        <v>6906</v>
      </c>
    </row>
    <row r="2662" spans="10:15" x14ac:dyDescent="0.2">
      <c r="J2662" s="26" t="s">
        <v>4243</v>
      </c>
      <c r="K2662" s="26" t="s">
        <v>6607</v>
      </c>
      <c r="N2662" s="150" t="s">
        <v>5889</v>
      </c>
      <c r="O2662" s="4" t="s">
        <v>6880</v>
      </c>
    </row>
    <row r="2663" spans="10:15" x14ac:dyDescent="0.2">
      <c r="J2663" s="26" t="s">
        <v>4243</v>
      </c>
      <c r="K2663" s="26" t="s">
        <v>6608</v>
      </c>
      <c r="N2663" s="4" t="s">
        <v>6379</v>
      </c>
      <c r="O2663" s="4" t="s">
        <v>6917</v>
      </c>
    </row>
    <row r="2664" spans="10:15" x14ac:dyDescent="0.2">
      <c r="J2664" s="26" t="s">
        <v>4243</v>
      </c>
      <c r="K2664" s="26" t="s">
        <v>6609</v>
      </c>
      <c r="N2664" s="4" t="s">
        <v>6382</v>
      </c>
      <c r="O2664" s="4" t="s">
        <v>6917</v>
      </c>
    </row>
    <row r="2665" spans="10:15" x14ac:dyDescent="0.2">
      <c r="J2665" s="26" t="s">
        <v>4243</v>
      </c>
      <c r="K2665" s="26" t="s">
        <v>6610</v>
      </c>
      <c r="N2665" s="4" t="s">
        <v>6380</v>
      </c>
      <c r="O2665" s="4" t="s">
        <v>6917</v>
      </c>
    </row>
    <row r="2666" spans="10:15" x14ac:dyDescent="0.2">
      <c r="J2666" s="26" t="s">
        <v>4244</v>
      </c>
      <c r="K2666" s="26" t="s">
        <v>6576</v>
      </c>
      <c r="N2666" s="4" t="s">
        <v>6381</v>
      </c>
      <c r="O2666" s="4" t="s">
        <v>6917</v>
      </c>
    </row>
    <row r="2667" spans="10:15" x14ac:dyDescent="0.2">
      <c r="J2667" s="26" t="s">
        <v>4244</v>
      </c>
      <c r="K2667" s="26" t="s">
        <v>6566</v>
      </c>
      <c r="N2667" s="4" t="s">
        <v>6383</v>
      </c>
      <c r="O2667" s="4" t="s">
        <v>6911</v>
      </c>
    </row>
    <row r="2668" spans="10:15" x14ac:dyDescent="0.2">
      <c r="J2668" s="26" t="s">
        <v>4244</v>
      </c>
      <c r="K2668" s="26" t="s">
        <v>6594</v>
      </c>
      <c r="N2668" s="4" t="s">
        <v>5082</v>
      </c>
      <c r="O2668" s="4" t="s">
        <v>6766</v>
      </c>
    </row>
    <row r="2669" spans="10:15" x14ac:dyDescent="0.2">
      <c r="J2669" s="26" t="s">
        <v>4244</v>
      </c>
      <c r="K2669" s="26" t="s">
        <v>6611</v>
      </c>
      <c r="N2669" s="4" t="s">
        <v>6177</v>
      </c>
      <c r="O2669" s="4" t="s">
        <v>4013</v>
      </c>
    </row>
    <row r="2670" spans="10:15" x14ac:dyDescent="0.2">
      <c r="J2670" s="26" t="s">
        <v>4244</v>
      </c>
      <c r="K2670" s="26" t="s">
        <v>7006</v>
      </c>
      <c r="N2670" s="4" t="s">
        <v>4804</v>
      </c>
      <c r="O2670" s="4" t="s">
        <v>6795</v>
      </c>
    </row>
    <row r="2671" spans="10:15" x14ac:dyDescent="0.2">
      <c r="J2671" s="26" t="s">
        <v>4245</v>
      </c>
      <c r="K2671" s="26" t="s">
        <v>7006</v>
      </c>
      <c r="N2671" s="4" t="s">
        <v>6623</v>
      </c>
      <c r="O2671" s="4" t="s">
        <v>6938</v>
      </c>
    </row>
    <row r="2672" spans="10:15" x14ac:dyDescent="0.2">
      <c r="J2672" s="26" t="s">
        <v>4246</v>
      </c>
      <c r="K2672" s="26" t="s">
        <v>6612</v>
      </c>
      <c r="N2672" s="148" t="s">
        <v>4309</v>
      </c>
      <c r="O2672" s="27" t="s">
        <v>4013</v>
      </c>
    </row>
    <row r="2673" spans="10:15" x14ac:dyDescent="0.2">
      <c r="J2673" s="26" t="s">
        <v>4246</v>
      </c>
      <c r="K2673" s="26" t="s">
        <v>6613</v>
      </c>
      <c r="N2673" s="150" t="s">
        <v>5827</v>
      </c>
      <c r="O2673" s="4" t="s">
        <v>6865</v>
      </c>
    </row>
    <row r="2674" spans="10:15" x14ac:dyDescent="0.2">
      <c r="J2674" s="26" t="s">
        <v>4246</v>
      </c>
      <c r="K2674" s="26" t="s">
        <v>6614</v>
      </c>
      <c r="N2674" s="4" t="s">
        <v>5004</v>
      </c>
      <c r="O2674" s="4" t="s">
        <v>6801</v>
      </c>
    </row>
    <row r="2675" spans="10:15" x14ac:dyDescent="0.2">
      <c r="J2675" s="26" t="s">
        <v>4246</v>
      </c>
      <c r="K2675" s="26" t="s">
        <v>6578</v>
      </c>
      <c r="N2675" s="4" t="s">
        <v>4805</v>
      </c>
      <c r="O2675" s="4" t="s">
        <v>6779</v>
      </c>
    </row>
    <row r="2676" spans="10:15" x14ac:dyDescent="0.2">
      <c r="J2676" s="26" t="s">
        <v>4246</v>
      </c>
      <c r="K2676" s="26" t="s">
        <v>7006</v>
      </c>
      <c r="N2676" s="4" t="s">
        <v>4806</v>
      </c>
      <c r="O2676" s="4" t="s">
        <v>6780</v>
      </c>
    </row>
    <row r="2677" spans="10:15" x14ac:dyDescent="0.2">
      <c r="J2677" s="26" t="s">
        <v>4246</v>
      </c>
      <c r="K2677" s="26" t="s">
        <v>6615</v>
      </c>
      <c r="N2677" s="4" t="s">
        <v>4807</v>
      </c>
      <c r="O2677" s="4" t="s">
        <v>6780</v>
      </c>
    </row>
    <row r="2678" spans="10:15" x14ac:dyDescent="0.2">
      <c r="J2678" s="26" t="s">
        <v>4246</v>
      </c>
      <c r="K2678" s="26" t="s">
        <v>6616</v>
      </c>
      <c r="N2678" s="4" t="s">
        <v>6222</v>
      </c>
      <c r="O2678" s="4" t="s">
        <v>6906</v>
      </c>
    </row>
    <row r="2679" spans="10:15" x14ac:dyDescent="0.2">
      <c r="J2679" s="26" t="s">
        <v>4246</v>
      </c>
      <c r="K2679" s="26" t="s">
        <v>6617</v>
      </c>
      <c r="N2679" s="4" t="s">
        <v>5195</v>
      </c>
      <c r="O2679" s="4" t="s">
        <v>6823</v>
      </c>
    </row>
    <row r="2680" spans="10:15" x14ac:dyDescent="0.2">
      <c r="J2680" s="26" t="s">
        <v>4247</v>
      </c>
      <c r="K2680" s="26" t="s">
        <v>6618</v>
      </c>
      <c r="N2680" s="4" t="s">
        <v>4808</v>
      </c>
      <c r="O2680" s="4" t="s">
        <v>6787</v>
      </c>
    </row>
    <row r="2681" spans="10:15" x14ac:dyDescent="0.2">
      <c r="J2681" s="26" t="s">
        <v>4247</v>
      </c>
      <c r="K2681" s="26" t="s">
        <v>6619</v>
      </c>
      <c r="N2681" s="4" t="s">
        <v>4809</v>
      </c>
      <c r="O2681" s="4" t="s">
        <v>6792</v>
      </c>
    </row>
    <row r="2682" spans="10:15" x14ac:dyDescent="0.2">
      <c r="J2682" s="26" t="s">
        <v>4247</v>
      </c>
      <c r="K2682" s="26" t="s">
        <v>6620</v>
      </c>
      <c r="N2682" s="4" t="s">
        <v>4810</v>
      </c>
      <c r="O2682" s="4" t="s">
        <v>6787</v>
      </c>
    </row>
    <row r="2683" spans="10:15" x14ac:dyDescent="0.2">
      <c r="J2683" s="26" t="s">
        <v>4247</v>
      </c>
      <c r="K2683" s="26" t="s">
        <v>7006</v>
      </c>
      <c r="N2683" s="4" t="s">
        <v>4811</v>
      </c>
      <c r="O2683" s="4" t="s">
        <v>6792</v>
      </c>
    </row>
    <row r="2684" spans="10:15" x14ac:dyDescent="0.2">
      <c r="J2684" s="26" t="s">
        <v>4247</v>
      </c>
      <c r="K2684" s="26" t="s">
        <v>6621</v>
      </c>
      <c r="N2684" s="4" t="s">
        <v>5005</v>
      </c>
      <c r="O2684" s="4" t="s">
        <v>6766</v>
      </c>
    </row>
    <row r="2685" spans="10:15" x14ac:dyDescent="0.2">
      <c r="J2685" s="26" t="s">
        <v>4247</v>
      </c>
      <c r="K2685" s="26" t="s">
        <v>6622</v>
      </c>
      <c r="N2685" s="148" t="s">
        <v>6155</v>
      </c>
      <c r="O2685" s="4" t="s">
        <v>4013</v>
      </c>
    </row>
    <row r="2686" spans="10:15" x14ac:dyDescent="0.2">
      <c r="J2686" s="26" t="s">
        <v>4247</v>
      </c>
      <c r="K2686" s="26" t="s">
        <v>6623</v>
      </c>
      <c r="N2686" s="4" t="s">
        <v>6238</v>
      </c>
      <c r="O2686" s="4" t="s">
        <v>6906</v>
      </c>
    </row>
    <row r="2687" spans="10:15" x14ac:dyDescent="0.2">
      <c r="J2687" s="26" t="s">
        <v>4248</v>
      </c>
      <c r="K2687" s="26" t="s">
        <v>6598</v>
      </c>
      <c r="N2687" s="4" t="s">
        <v>6398</v>
      </c>
      <c r="O2687" s="4" t="s">
        <v>6756</v>
      </c>
    </row>
    <row r="2688" spans="10:15" x14ac:dyDescent="0.2">
      <c r="J2688" s="26" t="s">
        <v>4248</v>
      </c>
      <c r="K2688" s="26" t="s">
        <v>6599</v>
      </c>
      <c r="N2688" s="4" t="s">
        <v>6398</v>
      </c>
      <c r="O2688" s="4" t="s">
        <v>6756</v>
      </c>
    </row>
    <row r="2689" spans="10:15" x14ac:dyDescent="0.2">
      <c r="J2689" s="26" t="s">
        <v>4248</v>
      </c>
      <c r="K2689" s="26" t="s">
        <v>6624</v>
      </c>
      <c r="N2689" s="4" t="s">
        <v>4427</v>
      </c>
      <c r="O2689" s="4" t="s">
        <v>6742</v>
      </c>
    </row>
    <row r="2690" spans="10:15" x14ac:dyDescent="0.2">
      <c r="J2690" s="26" t="s">
        <v>4248</v>
      </c>
      <c r="K2690" s="26" t="s">
        <v>7006</v>
      </c>
      <c r="N2690" s="4" t="s">
        <v>4427</v>
      </c>
      <c r="O2690" s="4" t="s">
        <v>6752</v>
      </c>
    </row>
    <row r="2691" spans="10:15" x14ac:dyDescent="0.2">
      <c r="J2691" s="26" t="s">
        <v>4248</v>
      </c>
      <c r="K2691" s="26" t="s">
        <v>6625</v>
      </c>
      <c r="N2691" s="4" t="s">
        <v>4427</v>
      </c>
      <c r="O2691" s="4" t="s">
        <v>6753</v>
      </c>
    </row>
    <row r="2692" spans="10:15" x14ac:dyDescent="0.2">
      <c r="J2692" s="26" t="s">
        <v>4248</v>
      </c>
      <c r="K2692" s="26" t="s">
        <v>6626</v>
      </c>
      <c r="N2692" s="4" t="s">
        <v>4427</v>
      </c>
      <c r="O2692" s="4" t="s">
        <v>6754</v>
      </c>
    </row>
    <row r="2693" spans="10:15" x14ac:dyDescent="0.2">
      <c r="J2693" s="26" t="s">
        <v>4248</v>
      </c>
      <c r="K2693" s="26" t="s">
        <v>6608</v>
      </c>
      <c r="N2693" s="4" t="s">
        <v>4427</v>
      </c>
      <c r="O2693" s="4" t="s">
        <v>6744</v>
      </c>
    </row>
    <row r="2694" spans="10:15" x14ac:dyDescent="0.2">
      <c r="J2694" s="26" t="s">
        <v>4248</v>
      </c>
      <c r="K2694" s="26" t="s">
        <v>6627</v>
      </c>
      <c r="N2694" s="4" t="s">
        <v>4427</v>
      </c>
      <c r="O2694" s="4" t="s">
        <v>6745</v>
      </c>
    </row>
    <row r="2695" spans="10:15" x14ac:dyDescent="0.2">
      <c r="J2695" s="26" t="s">
        <v>4249</v>
      </c>
      <c r="K2695" s="26" t="s">
        <v>6628</v>
      </c>
      <c r="N2695" s="4" t="s">
        <v>4427</v>
      </c>
      <c r="O2695" s="4" t="s">
        <v>6746</v>
      </c>
    </row>
    <row r="2696" spans="10:15" x14ac:dyDescent="0.2">
      <c r="J2696" s="26" t="s">
        <v>4249</v>
      </c>
      <c r="K2696" s="26" t="s">
        <v>7006</v>
      </c>
      <c r="N2696" s="4" t="s">
        <v>4427</v>
      </c>
      <c r="O2696" s="4" t="s">
        <v>6747</v>
      </c>
    </row>
    <row r="2697" spans="10:15" x14ac:dyDescent="0.2">
      <c r="J2697" s="26" t="s">
        <v>4249</v>
      </c>
      <c r="K2697" s="26" t="s">
        <v>6629</v>
      </c>
      <c r="N2697" s="4" t="s">
        <v>4427</v>
      </c>
      <c r="O2697" s="4" t="s">
        <v>6748</v>
      </c>
    </row>
    <row r="2698" spans="10:15" x14ac:dyDescent="0.2">
      <c r="J2698" s="26" t="s">
        <v>4249</v>
      </c>
      <c r="K2698" s="26" t="s">
        <v>6622</v>
      </c>
      <c r="N2698" s="4" t="s">
        <v>4427</v>
      </c>
      <c r="O2698" s="4" t="s">
        <v>6749</v>
      </c>
    </row>
    <row r="2699" spans="10:15" x14ac:dyDescent="0.2">
      <c r="J2699" s="26" t="s">
        <v>4250</v>
      </c>
      <c r="K2699" s="26" t="s">
        <v>7006</v>
      </c>
      <c r="N2699" s="4" t="s">
        <v>4427</v>
      </c>
      <c r="O2699" s="4" t="s">
        <v>6750</v>
      </c>
    </row>
    <row r="2700" spans="10:15" x14ac:dyDescent="0.2">
      <c r="J2700" s="26" t="s">
        <v>4251</v>
      </c>
      <c r="K2700" s="26" t="s">
        <v>6630</v>
      </c>
      <c r="N2700" s="4" t="s">
        <v>4425</v>
      </c>
      <c r="O2700" s="4" t="s">
        <v>6742</v>
      </c>
    </row>
    <row r="2701" spans="10:15" x14ac:dyDescent="0.2">
      <c r="J2701" s="26" t="s">
        <v>4251</v>
      </c>
      <c r="K2701" s="26" t="s">
        <v>7006</v>
      </c>
      <c r="N2701" s="4" t="s">
        <v>4425</v>
      </c>
      <c r="O2701" s="4" t="s">
        <v>6743</v>
      </c>
    </row>
    <row r="2702" spans="10:15" x14ac:dyDescent="0.2">
      <c r="J2702" s="26" t="s">
        <v>4252</v>
      </c>
      <c r="K2702" s="26" t="s">
        <v>7007</v>
      </c>
      <c r="N2702" s="4" t="s">
        <v>4425</v>
      </c>
      <c r="O2702" s="4" t="s">
        <v>6744</v>
      </c>
    </row>
    <row r="2703" spans="10:15" x14ac:dyDescent="0.2">
      <c r="J2703" s="26" t="s">
        <v>4253</v>
      </c>
      <c r="K2703" s="26" t="s">
        <v>7007</v>
      </c>
      <c r="N2703" s="4" t="s">
        <v>4425</v>
      </c>
      <c r="O2703" s="4" t="s">
        <v>6745</v>
      </c>
    </row>
    <row r="2704" spans="10:15" x14ac:dyDescent="0.2">
      <c r="J2704" s="26" t="s">
        <v>4254</v>
      </c>
      <c r="K2704" s="26" t="s">
        <v>7007</v>
      </c>
      <c r="N2704" s="4" t="s">
        <v>4425</v>
      </c>
      <c r="O2704" s="4" t="s">
        <v>6746</v>
      </c>
    </row>
    <row r="2705" spans="10:15" x14ac:dyDescent="0.2">
      <c r="J2705" s="26" t="s">
        <v>4255</v>
      </c>
      <c r="K2705" s="26" t="s">
        <v>7007</v>
      </c>
      <c r="N2705" s="4" t="s">
        <v>4425</v>
      </c>
      <c r="O2705" s="4" t="s">
        <v>6747</v>
      </c>
    </row>
    <row r="2706" spans="10:15" x14ac:dyDescent="0.2">
      <c r="J2706" s="26" t="s">
        <v>4256</v>
      </c>
      <c r="K2706" s="26" t="s">
        <v>7007</v>
      </c>
      <c r="N2706" s="4" t="s">
        <v>4425</v>
      </c>
      <c r="O2706" s="4" t="s">
        <v>6748</v>
      </c>
    </row>
    <row r="2707" spans="10:15" x14ac:dyDescent="0.2">
      <c r="J2707" s="26" t="s">
        <v>4257</v>
      </c>
      <c r="K2707" s="26" t="s">
        <v>7007</v>
      </c>
      <c r="N2707" s="4" t="s">
        <v>4425</v>
      </c>
      <c r="O2707" s="4" t="s">
        <v>6749</v>
      </c>
    </row>
    <row r="2708" spans="10:15" x14ac:dyDescent="0.2">
      <c r="J2708" s="26" t="s">
        <v>4258</v>
      </c>
      <c r="K2708" s="26" t="s">
        <v>7008</v>
      </c>
      <c r="N2708" s="4" t="s">
        <v>4425</v>
      </c>
      <c r="O2708" s="4" t="s">
        <v>6750</v>
      </c>
    </row>
    <row r="2709" spans="10:15" x14ac:dyDescent="0.2">
      <c r="J2709" s="26" t="s">
        <v>4259</v>
      </c>
      <c r="K2709" s="26" t="s">
        <v>7008</v>
      </c>
      <c r="N2709" s="4" t="s">
        <v>6000</v>
      </c>
      <c r="O2709" s="4" t="s">
        <v>4013</v>
      </c>
    </row>
    <row r="2710" spans="10:15" x14ac:dyDescent="0.2">
      <c r="J2710" s="26" t="s">
        <v>4260</v>
      </c>
      <c r="K2710" s="26" t="s">
        <v>7008</v>
      </c>
      <c r="N2710" s="4" t="s">
        <v>6025</v>
      </c>
      <c r="O2710" s="4" t="s">
        <v>4013</v>
      </c>
    </row>
    <row r="2711" spans="10:15" x14ac:dyDescent="0.2">
      <c r="J2711" s="26" t="s">
        <v>4261</v>
      </c>
      <c r="K2711" s="26" t="s">
        <v>7008</v>
      </c>
      <c r="N2711" s="4" t="s">
        <v>6028</v>
      </c>
      <c r="O2711" s="4" t="s">
        <v>4013</v>
      </c>
    </row>
    <row r="2712" spans="10:15" x14ac:dyDescent="0.2">
      <c r="J2712" s="26" t="s">
        <v>4262</v>
      </c>
      <c r="K2712" s="26" t="s">
        <v>7008</v>
      </c>
      <c r="N2712" s="4" t="s">
        <v>4135</v>
      </c>
      <c r="O2712" s="4" t="s">
        <v>4013</v>
      </c>
    </row>
    <row r="2713" spans="10:15" x14ac:dyDescent="0.2">
      <c r="J2713" s="26" t="s">
        <v>4263</v>
      </c>
      <c r="K2713" s="26" t="s">
        <v>7008</v>
      </c>
      <c r="N2713" s="4" t="s">
        <v>6026</v>
      </c>
      <c r="O2713" s="4" t="s">
        <v>4013</v>
      </c>
    </row>
    <row r="2714" spans="10:15" x14ac:dyDescent="0.2">
      <c r="J2714" s="26" t="s">
        <v>4264</v>
      </c>
      <c r="K2714" s="26" t="s">
        <v>7008</v>
      </c>
      <c r="N2714" s="4" t="s">
        <v>6608</v>
      </c>
      <c r="O2714" s="4" t="s">
        <v>6938</v>
      </c>
    </row>
    <row r="2715" spans="10:15" x14ac:dyDescent="0.2">
      <c r="J2715" s="26" t="s">
        <v>4265</v>
      </c>
      <c r="K2715" s="26" t="s">
        <v>7008</v>
      </c>
      <c r="N2715" s="4" t="s">
        <v>6608</v>
      </c>
      <c r="O2715" s="4" t="s">
        <v>6938</v>
      </c>
    </row>
    <row r="2716" spans="10:15" x14ac:dyDescent="0.2">
      <c r="J2716" s="26" t="s">
        <v>4266</v>
      </c>
      <c r="K2716" s="26" t="s">
        <v>7008</v>
      </c>
      <c r="N2716" s="4" t="s">
        <v>6007</v>
      </c>
      <c r="O2716" s="4" t="s">
        <v>4013</v>
      </c>
    </row>
    <row r="2717" spans="10:15" x14ac:dyDescent="0.2">
      <c r="J2717" s="26" t="s">
        <v>4267</v>
      </c>
      <c r="K2717" s="26" t="s">
        <v>7008</v>
      </c>
      <c r="N2717" s="4" t="s">
        <v>6577</v>
      </c>
      <c r="O2717" s="4" t="s">
        <v>6938</v>
      </c>
    </row>
    <row r="2718" spans="10:15" x14ac:dyDescent="0.2">
      <c r="J2718" s="48" t="s">
        <v>4268</v>
      </c>
      <c r="K2718" s="26" t="s">
        <v>7008</v>
      </c>
      <c r="N2718" s="4" t="s">
        <v>6420</v>
      </c>
      <c r="O2718" s="4" t="s">
        <v>4013</v>
      </c>
    </row>
    <row r="2719" spans="10:15" x14ac:dyDescent="0.2">
      <c r="N2719" s="4" t="s">
        <v>6397</v>
      </c>
      <c r="O2719" s="4" t="s">
        <v>6756</v>
      </c>
    </row>
    <row r="2720" spans="10:15" x14ac:dyDescent="0.2">
      <c r="N2720" s="151" t="s">
        <v>4426</v>
      </c>
      <c r="O2720" s="4" t="s">
        <v>6742</v>
      </c>
    </row>
    <row r="2721" spans="14:15" x14ac:dyDescent="0.2">
      <c r="N2721" s="151" t="s">
        <v>4426</v>
      </c>
      <c r="O2721" s="4" t="s">
        <v>6743</v>
      </c>
    </row>
    <row r="2722" spans="14:15" x14ac:dyDescent="0.2">
      <c r="N2722" s="151" t="s">
        <v>4426</v>
      </c>
      <c r="O2722" s="4" t="s">
        <v>6744</v>
      </c>
    </row>
    <row r="2723" spans="14:15" x14ac:dyDescent="0.2">
      <c r="N2723" s="151" t="s">
        <v>4426</v>
      </c>
      <c r="O2723" s="4" t="s">
        <v>6745</v>
      </c>
    </row>
    <row r="2724" spans="14:15" x14ac:dyDescent="0.2">
      <c r="N2724" s="151" t="s">
        <v>4426</v>
      </c>
      <c r="O2724" s="4" t="s">
        <v>6746</v>
      </c>
    </row>
    <row r="2725" spans="14:15" x14ac:dyDescent="0.2">
      <c r="N2725" s="151" t="s">
        <v>4426</v>
      </c>
      <c r="O2725" s="4" t="s">
        <v>6747</v>
      </c>
    </row>
    <row r="2726" spans="14:15" x14ac:dyDescent="0.2">
      <c r="N2726" s="151" t="s">
        <v>4426</v>
      </c>
      <c r="O2726" s="4" t="s">
        <v>6748</v>
      </c>
    </row>
    <row r="2727" spans="14:15" x14ac:dyDescent="0.2">
      <c r="N2727" s="151" t="s">
        <v>4426</v>
      </c>
      <c r="O2727" s="4" t="s">
        <v>6749</v>
      </c>
    </row>
    <row r="2728" spans="14:15" x14ac:dyDescent="0.2">
      <c r="N2728" s="151" t="s">
        <v>4426</v>
      </c>
      <c r="O2728" s="4" t="s">
        <v>6750</v>
      </c>
    </row>
    <row r="2729" spans="14:15" x14ac:dyDescent="0.2">
      <c r="N2729" s="151" t="s">
        <v>4426</v>
      </c>
      <c r="O2729" s="4" t="s">
        <v>6739</v>
      </c>
    </row>
    <row r="2730" spans="14:15" x14ac:dyDescent="0.2">
      <c r="N2730" s="151" t="s">
        <v>4426</v>
      </c>
      <c r="O2730" s="4" t="s">
        <v>6740</v>
      </c>
    </row>
    <row r="2731" spans="14:15" x14ac:dyDescent="0.2">
      <c r="N2731" s="4" t="s">
        <v>6223</v>
      </c>
      <c r="O2731" s="4" t="s">
        <v>6906</v>
      </c>
    </row>
    <row r="2732" spans="14:15" x14ac:dyDescent="0.2">
      <c r="N2732" s="4" t="s">
        <v>6562</v>
      </c>
      <c r="O2732" s="4" t="s">
        <v>6938</v>
      </c>
    </row>
    <row r="2733" spans="14:15" x14ac:dyDescent="0.2">
      <c r="N2733" s="4" t="s">
        <v>6421</v>
      </c>
      <c r="O2733" s="4" t="s">
        <v>4013</v>
      </c>
    </row>
    <row r="2734" spans="14:15" x14ac:dyDescent="0.2">
      <c r="N2734" s="4" t="s">
        <v>6424</v>
      </c>
      <c r="O2734" s="4" t="s">
        <v>4013</v>
      </c>
    </row>
    <row r="2735" spans="14:15" x14ac:dyDescent="0.2">
      <c r="N2735" s="4" t="s">
        <v>6422</v>
      </c>
      <c r="O2735" s="4" t="s">
        <v>4013</v>
      </c>
    </row>
    <row r="2736" spans="14:15" x14ac:dyDescent="0.2">
      <c r="N2736" s="148" t="s">
        <v>4430</v>
      </c>
      <c r="O2736" s="4" t="s">
        <v>6742</v>
      </c>
    </row>
    <row r="2737" spans="14:15" x14ac:dyDescent="0.2">
      <c r="N2737" s="148" t="s">
        <v>4430</v>
      </c>
      <c r="O2737" s="4" t="s">
        <v>6742</v>
      </c>
    </row>
    <row r="2738" spans="14:15" x14ac:dyDescent="0.2">
      <c r="N2738" s="4" t="s">
        <v>6556</v>
      </c>
      <c r="O2738" s="4" t="s">
        <v>6938</v>
      </c>
    </row>
    <row r="2739" spans="14:15" x14ac:dyDescent="0.2">
      <c r="N2739" s="4" t="s">
        <v>6609</v>
      </c>
      <c r="O2739" s="4" t="s">
        <v>6938</v>
      </c>
    </row>
    <row r="2740" spans="14:15" x14ac:dyDescent="0.2">
      <c r="N2740" s="4" t="s">
        <v>6557</v>
      </c>
      <c r="O2740" s="4" t="s">
        <v>6938</v>
      </c>
    </row>
    <row r="2741" spans="14:15" x14ac:dyDescent="0.2">
      <c r="N2741" s="4" t="s">
        <v>6442</v>
      </c>
      <c r="O2741" s="4" t="s">
        <v>4013</v>
      </c>
    </row>
    <row r="2742" spans="14:15" x14ac:dyDescent="0.2">
      <c r="N2742" s="4" t="s">
        <v>6198</v>
      </c>
      <c r="O2742" s="4" t="s">
        <v>6906</v>
      </c>
    </row>
    <row r="2743" spans="14:15" x14ac:dyDescent="0.2">
      <c r="N2743" s="4" t="s">
        <v>6435</v>
      </c>
      <c r="O2743" s="4" t="s">
        <v>4013</v>
      </c>
    </row>
    <row r="2744" spans="14:15" x14ac:dyDescent="0.2">
      <c r="N2744" s="4" t="s">
        <v>4382</v>
      </c>
      <c r="O2744" s="27" t="s">
        <v>4013</v>
      </c>
    </row>
    <row r="2745" spans="14:15" x14ac:dyDescent="0.2">
      <c r="N2745" s="4" t="s">
        <v>6456</v>
      </c>
      <c r="O2745" s="4" t="s">
        <v>4013</v>
      </c>
    </row>
    <row r="2746" spans="14:15" x14ac:dyDescent="0.2">
      <c r="N2746" s="4" t="s">
        <v>4509</v>
      </c>
      <c r="O2746" s="4" t="s">
        <v>4013</v>
      </c>
    </row>
    <row r="2747" spans="14:15" x14ac:dyDescent="0.2">
      <c r="N2747" s="4" t="s">
        <v>6590</v>
      </c>
      <c r="O2747" s="4" t="s">
        <v>6938</v>
      </c>
    </row>
    <row r="2748" spans="14:15" x14ac:dyDescent="0.2">
      <c r="N2748" s="4" t="s">
        <v>6627</v>
      </c>
      <c r="O2748" s="4" t="s">
        <v>6938</v>
      </c>
    </row>
    <row r="2749" spans="14:15" x14ac:dyDescent="0.2">
      <c r="N2749" s="4" t="s">
        <v>6610</v>
      </c>
      <c r="O2749" s="4" t="s">
        <v>6938</v>
      </c>
    </row>
    <row r="2750" spans="14:15" x14ac:dyDescent="0.2">
      <c r="N2750" s="4" t="s">
        <v>4511</v>
      </c>
      <c r="O2750" s="4" t="s">
        <v>4013</v>
      </c>
    </row>
    <row r="2751" spans="14:15" x14ac:dyDescent="0.2">
      <c r="N2751" s="4" t="s">
        <v>4403</v>
      </c>
      <c r="O2751" s="27" t="s">
        <v>4013</v>
      </c>
    </row>
    <row r="2752" spans="14:15" x14ac:dyDescent="0.2">
      <c r="N2752" s="4" t="s">
        <v>6267</v>
      </c>
      <c r="O2752" s="4" t="s">
        <v>6907</v>
      </c>
    </row>
    <row r="2753" spans="14:15" x14ac:dyDescent="0.2">
      <c r="N2753" s="4" t="s">
        <v>6384</v>
      </c>
      <c r="O2753" s="4" t="s">
        <v>6911</v>
      </c>
    </row>
    <row r="2754" spans="14:15" x14ac:dyDescent="0.2">
      <c r="N2754" s="4" t="s">
        <v>4518</v>
      </c>
      <c r="O2754" s="4" t="s">
        <v>4013</v>
      </c>
    </row>
    <row r="2755" spans="14:15" x14ac:dyDescent="0.2">
      <c r="N2755" s="4" t="s">
        <v>6558</v>
      </c>
      <c r="O2755" s="4" t="s">
        <v>6938</v>
      </c>
    </row>
    <row r="2756" spans="14:15" x14ac:dyDescent="0.2">
      <c r="N2756" s="4" t="s">
        <v>6559</v>
      </c>
      <c r="O2756" s="4" t="s">
        <v>6938</v>
      </c>
    </row>
    <row r="2757" spans="14:15" x14ac:dyDescent="0.2">
      <c r="N2757" s="4" t="s">
        <v>6560</v>
      </c>
      <c r="O2757" s="4" t="s">
        <v>6938</v>
      </c>
    </row>
    <row r="2758" spans="14:15" x14ac:dyDescent="0.2">
      <c r="N2758" s="4" t="s">
        <v>4484</v>
      </c>
      <c r="O2758" s="4" t="s">
        <v>4013</v>
      </c>
    </row>
    <row r="2759" spans="14:15" x14ac:dyDescent="0.2">
      <c r="N2759" s="4" t="s">
        <v>4519</v>
      </c>
      <c r="O2759" s="4" t="s">
        <v>4013</v>
      </c>
    </row>
    <row r="2760" spans="14:15" x14ac:dyDescent="0.2">
      <c r="N2760" s="164" t="s">
        <v>5994</v>
      </c>
      <c r="O2760" s="4" t="s">
        <v>6884</v>
      </c>
    </row>
    <row r="2761" spans="14:15" x14ac:dyDescent="0.2">
      <c r="N2761" s="150" t="s">
        <v>5656</v>
      </c>
      <c r="O2761" s="4" t="s">
        <v>6831</v>
      </c>
    </row>
    <row r="2762" spans="14:15" x14ac:dyDescent="0.2">
      <c r="N2762" s="148" t="s">
        <v>4535</v>
      </c>
      <c r="O2762" s="4" t="s">
        <v>4013</v>
      </c>
    </row>
    <row r="2763" spans="14:15" x14ac:dyDescent="0.2">
      <c r="N2763" s="4" t="s">
        <v>5227</v>
      </c>
      <c r="O2763" s="4" t="s">
        <v>6823</v>
      </c>
    </row>
    <row r="2764" spans="14:15" x14ac:dyDescent="0.2">
      <c r="N2764" s="148" t="s">
        <v>5311</v>
      </c>
      <c r="O2764" s="4" t="s">
        <v>6826</v>
      </c>
    </row>
    <row r="2765" spans="14:15" x14ac:dyDescent="0.2">
      <c r="N2765" s="4" t="s">
        <v>6133</v>
      </c>
      <c r="O2765" s="4" t="s">
        <v>4013</v>
      </c>
    </row>
    <row r="2766" spans="14:15" x14ac:dyDescent="0.2">
      <c r="N2766" s="164" t="s">
        <v>5995</v>
      </c>
      <c r="O2766" s="4" t="s">
        <v>6884</v>
      </c>
    </row>
    <row r="2767" spans="14:15" x14ac:dyDescent="0.2">
      <c r="N2767" s="164" t="s">
        <v>5996</v>
      </c>
      <c r="O2767" s="4" t="s">
        <v>6884</v>
      </c>
    </row>
    <row r="2768" spans="14:15" x14ac:dyDescent="0.2">
      <c r="N2768" s="164" t="s">
        <v>5990</v>
      </c>
      <c r="O2768" s="4" t="s">
        <v>6884</v>
      </c>
    </row>
    <row r="2769" spans="14:15" x14ac:dyDescent="0.2">
      <c r="N2769" s="153" t="s">
        <v>4551</v>
      </c>
      <c r="O2769" s="4" t="s">
        <v>4013</v>
      </c>
    </row>
    <row r="2770" spans="14:15" x14ac:dyDescent="0.2">
      <c r="N2770" s="4" t="s">
        <v>4520</v>
      </c>
      <c r="O2770" s="4" t="s">
        <v>4013</v>
      </c>
    </row>
    <row r="2771" spans="14:15" x14ac:dyDescent="0.2">
      <c r="N2771" s="4" t="s">
        <v>5235</v>
      </c>
      <c r="O2771" s="4" t="s">
        <v>6825</v>
      </c>
    </row>
    <row r="2772" spans="14:15" x14ac:dyDescent="0.2">
      <c r="N2772" s="153" t="s">
        <v>4562</v>
      </c>
      <c r="O2772" s="4" t="s">
        <v>4013</v>
      </c>
    </row>
    <row r="2773" spans="14:15" x14ac:dyDescent="0.2">
      <c r="N2773" s="27" t="s">
        <v>4340</v>
      </c>
      <c r="O2773" s="27" t="s">
        <v>4013</v>
      </c>
    </row>
    <row r="2774" spans="14:15" x14ac:dyDescent="0.2">
      <c r="N2774" s="165" t="s">
        <v>6396</v>
      </c>
      <c r="O2774" s="165" t="s">
        <v>6756</v>
      </c>
    </row>
  </sheetData>
  <autoFilter ref="E1:F381"/>
  <dataConsolidate/>
  <customSheetViews>
    <customSheetView guid="{62C2D7BF-7EC5-4E57-B9AD-5B03B3884291}" showAutoFilter="1" topLeftCell="G42">
      <selection activeCell="J46" sqref="J46"/>
      <pageMargins left="0.7" right="0.7" top="0.75" bottom="0.75" header="0.3" footer="0.3"/>
      <autoFilter ref="E1:F382"/>
    </customSheetView>
  </customSheetViews>
  <hyperlinks>
    <hyperlink ref="F3" r:id="rId1" tooltip="Coteaux de Mascara (page does not exist)" display="http://en.wikipedia.org/w/index.php?title=Coteaux_de_Mascara&amp;action=edit&amp;redlink=1"/>
    <hyperlink ref="F6" r:id="rId2" tooltip="Dahra hills (page does not exist)" display="http://en.wikipedia.org/w/index.php?title=Dahra_hills&amp;action=edit&amp;redlink=1"/>
    <hyperlink ref="F5" r:id="rId3" tooltip="Coteaux du Zaccar (page does not exist)" display="http://en.wikipedia.org/w/index.php?title=Coteaux_du_Zaccar&amp;action=edit&amp;redlink=1"/>
    <hyperlink ref="F7" r:id="rId4" tooltip="Médéa" display="http://en.wikipedia.org/wiki/M%C3%A9d%C3%A9a"/>
    <hyperlink ref="F2" r:id="rId5" tooltip="Aïn Bessem Bouria (page does not exist)" display="http://en.wikipedia.org/w/index.php?title=A%C3%AFn_Bessem_Bouria&amp;action=edit&amp;redlink=1"/>
    <hyperlink ref="F35" r:id="rId6" tooltip="Wallonia" display="http://en.wikipedia.org/wiki/Wallonia"/>
    <hyperlink ref="F51" location="2" display="2"/>
    <hyperlink ref="F48" location="2" display="2"/>
    <hyperlink ref="F50" location="4" display="4"/>
    <hyperlink ref="J3" r:id="rId7" tooltip="Coteaux de Mascara (page does not exist)" display="http://en.wikipedia.org/w/index.php?title=Coteaux_de_Mascara&amp;action=edit&amp;redlink=1"/>
    <hyperlink ref="J6" r:id="rId8" tooltip="Dahra hills (page does not exist)" display="http://en.wikipedia.org/w/index.php?title=Dahra_hills&amp;action=edit&amp;redlink=1"/>
    <hyperlink ref="J5" r:id="rId9" tooltip="Coteaux du Zaccar (page does not exist)" display="http://en.wikipedia.org/w/index.php?title=Coteaux_du_Zaccar&amp;action=edit&amp;redlink=1"/>
    <hyperlink ref="J7" r:id="rId10" tooltip="Médéa" display="http://en.wikipedia.org/wiki/M%C3%A9d%C3%A9a"/>
    <hyperlink ref="J2" r:id="rId11" tooltip="Aïn Bessem Bouria (page does not exist)" display="http://en.wikipedia.org/w/index.php?title=A%C3%AFn_Bessem_Bouria&amp;action=edit&amp;redlink=1"/>
    <hyperlink ref="J203" r:id="rId12" tooltip="Wallonia" display="http://en.wikipedia.org/wiki/Wallonia"/>
    <hyperlink ref="K199" r:id="rId13" tooltip="Hageland" display="http://en.wikipedia.org/wiki/Hageland"/>
    <hyperlink ref="K201" r:id="rId14" tooltip="Heuvelland" display="http://en.wikipedia.org/wiki/Heuvelland"/>
    <hyperlink ref="J220" location="2" display="2"/>
    <hyperlink ref="J217" location="2" display="2"/>
    <hyperlink ref="J219" location="4" display="4"/>
    <hyperlink ref="K195" r:id="rId15" display="http://www.austrianwine.com/our-wine/wine-growing-regions/steiermark-styria/suedoststeiermark/"/>
    <hyperlink ref="K1031" r:id="rId16" tooltip="Kvareli" display="http://en.wikipedia.org/wiki/Kvareli"/>
    <hyperlink ref="K1032" r:id="rId17" tooltip="Telavi" display="http://en.wikipedia.org/wiki/Telavi"/>
    <hyperlink ref="K1499" r:id="rId18" tooltip="Sforzato di Valtellina (page does not exist)" display="http://en.wikipedia.org/w/index.php?title=Sforzato_di_Valtellina&amp;action=edit&amp;redlink=1"/>
    <hyperlink ref="J204" r:id="rId19" tooltip="Wallonia" display="http://en.wikipedia.org/wiki/Wallonia"/>
    <hyperlink ref="N1096" r:id="rId20" tooltip="Hageland" display="http://en.wikipedia.org/wiki/Hageland"/>
    <hyperlink ref="N1127" r:id="rId21" tooltip="Heuvelland" display="http://en.wikipedia.org/wiki/Heuvelland"/>
    <hyperlink ref="N2265" r:id="rId22" display="http://www.austrianwine.com/our-wine/wine-growing-regions/steiermark-styria/suedoststeiermark/"/>
    <hyperlink ref="N1249" r:id="rId23" tooltip="Kvareli" display="http://en.wikipedia.org/wiki/Kvareli"/>
    <hyperlink ref="N2296" r:id="rId24" tooltip="Telavi" display="http://en.wikipedia.org/wiki/Telavi"/>
    <hyperlink ref="N2188" r:id="rId25" tooltip="Sforzato di Valtellina (page does not exist)" display="http://en.wikipedia.org/w/index.php?title=Sforzato_di_Valtellina&amp;action=edit&amp;redlink=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996"/>
  <sheetViews>
    <sheetView topLeftCell="D1" workbookViewId="0">
      <selection activeCell="D1" sqref="D1"/>
    </sheetView>
  </sheetViews>
  <sheetFormatPr defaultRowHeight="14.25" x14ac:dyDescent="0.2"/>
  <cols>
    <col min="1" max="1" width="21.875" bestFit="1" customWidth="1"/>
    <col min="2" max="2" width="9.625" bestFit="1" customWidth="1"/>
    <col min="3" max="3" width="22.125" bestFit="1" customWidth="1"/>
    <col min="4" max="4" width="13.375" bestFit="1" customWidth="1"/>
    <col min="5" max="5" width="34.125" bestFit="1" customWidth="1"/>
    <col min="6" max="6" width="50.375" customWidth="1"/>
    <col min="7" max="7" width="39.375" customWidth="1"/>
    <col min="10" max="10" width="12.25" bestFit="1" customWidth="1"/>
  </cols>
  <sheetData>
    <row r="1" spans="1:10" x14ac:dyDescent="0.2">
      <c r="A1" t="s">
        <v>821</v>
      </c>
      <c r="B1" s="7" t="s">
        <v>822</v>
      </c>
      <c r="C1" s="7" t="s">
        <v>871</v>
      </c>
      <c r="D1" s="7" t="s">
        <v>877</v>
      </c>
      <c r="E1" s="7" t="s">
        <v>882</v>
      </c>
      <c r="F1" s="7" t="s">
        <v>888</v>
      </c>
      <c r="G1" s="7" t="s">
        <v>2882</v>
      </c>
      <c r="H1" s="7" t="s">
        <v>3843</v>
      </c>
      <c r="I1" s="7" t="s">
        <v>3847</v>
      </c>
      <c r="J1" s="123" t="s">
        <v>6726</v>
      </c>
    </row>
    <row r="2" spans="1:10" x14ac:dyDescent="0.2">
      <c r="A2" s="4" t="s">
        <v>40</v>
      </c>
      <c r="B2" s="8" t="s">
        <v>823</v>
      </c>
      <c r="C2" s="9" t="s">
        <v>872</v>
      </c>
      <c r="D2" s="10" t="s">
        <v>878</v>
      </c>
      <c r="E2" s="11" t="s">
        <v>883</v>
      </c>
      <c r="F2" t="s">
        <v>889</v>
      </c>
      <c r="G2" s="12" t="s">
        <v>2883</v>
      </c>
      <c r="H2" s="8" t="s">
        <v>3844</v>
      </c>
      <c r="I2" s="8" t="s">
        <v>3848</v>
      </c>
      <c r="J2" s="124" t="s">
        <v>6727</v>
      </c>
    </row>
    <row r="3" spans="1:10" x14ac:dyDescent="0.2">
      <c r="A3" s="4" t="s">
        <v>41</v>
      </c>
      <c r="B3" s="8" t="s">
        <v>824</v>
      </c>
      <c r="C3" s="9" t="s">
        <v>873</v>
      </c>
      <c r="D3" s="10" t="s">
        <v>879</v>
      </c>
      <c r="E3" s="9" t="s">
        <v>884</v>
      </c>
      <c r="F3" t="s">
        <v>890</v>
      </c>
      <c r="G3" s="12" t="s">
        <v>2884</v>
      </c>
      <c r="H3" s="8" t="s">
        <v>3845</v>
      </c>
      <c r="I3" s="8" t="s">
        <v>3849</v>
      </c>
      <c r="J3" s="124" t="s">
        <v>6728</v>
      </c>
    </row>
    <row r="4" spans="1:10" x14ac:dyDescent="0.2">
      <c r="A4" s="4" t="s">
        <v>42</v>
      </c>
      <c r="B4" s="8" t="s">
        <v>825</v>
      </c>
      <c r="C4" s="9" t="s">
        <v>874</v>
      </c>
      <c r="D4" s="10" t="s">
        <v>880</v>
      </c>
      <c r="E4" s="9" t="s">
        <v>885</v>
      </c>
      <c r="F4" t="s">
        <v>891</v>
      </c>
      <c r="G4" s="12" t="s">
        <v>2885</v>
      </c>
      <c r="H4" s="8" t="s">
        <v>3846</v>
      </c>
      <c r="I4" s="8" t="s">
        <v>3850</v>
      </c>
      <c r="J4" s="124" t="s">
        <v>6729</v>
      </c>
    </row>
    <row r="5" spans="1:10" x14ac:dyDescent="0.2">
      <c r="A5" s="4" t="s">
        <v>43</v>
      </c>
      <c r="B5" s="8" t="s">
        <v>826</v>
      </c>
      <c r="C5" s="9" t="s">
        <v>875</v>
      </c>
      <c r="D5" s="10" t="s">
        <v>881</v>
      </c>
      <c r="E5" s="9" t="s">
        <v>886</v>
      </c>
      <c r="F5" t="s">
        <v>892</v>
      </c>
      <c r="G5" s="12" t="s">
        <v>2886</v>
      </c>
      <c r="I5" s="8" t="s">
        <v>3851</v>
      </c>
      <c r="J5" s="124" t="s">
        <v>6730</v>
      </c>
    </row>
    <row r="6" spans="1:10" x14ac:dyDescent="0.2">
      <c r="A6" s="4" t="s">
        <v>44</v>
      </c>
      <c r="B6" s="8" t="s">
        <v>827</v>
      </c>
      <c r="C6" s="8" t="s">
        <v>876</v>
      </c>
      <c r="E6" s="9" t="s">
        <v>887</v>
      </c>
      <c r="F6" t="s">
        <v>893</v>
      </c>
      <c r="G6" s="12" t="s">
        <v>2887</v>
      </c>
      <c r="I6" s="8" t="s">
        <v>3852</v>
      </c>
      <c r="J6" s="124" t="s">
        <v>6731</v>
      </c>
    </row>
    <row r="7" spans="1:10" x14ac:dyDescent="0.2">
      <c r="A7" s="4" t="s">
        <v>45</v>
      </c>
      <c r="B7" s="8" t="s">
        <v>828</v>
      </c>
      <c r="F7" t="s">
        <v>894</v>
      </c>
      <c r="G7" s="12" t="s">
        <v>2888</v>
      </c>
      <c r="I7" s="8" t="s">
        <v>3853</v>
      </c>
      <c r="J7" s="124" t="s">
        <v>6732</v>
      </c>
    </row>
    <row r="8" spans="1:10" x14ac:dyDescent="0.2">
      <c r="A8" s="4" t="s">
        <v>46</v>
      </c>
      <c r="B8" s="8" t="s">
        <v>829</v>
      </c>
      <c r="F8" t="s">
        <v>895</v>
      </c>
      <c r="G8" s="12" t="s">
        <v>2889</v>
      </c>
      <c r="J8" s="124" t="s">
        <v>6733</v>
      </c>
    </row>
    <row r="9" spans="1:10" x14ac:dyDescent="0.2">
      <c r="A9" s="4" t="s">
        <v>47</v>
      </c>
      <c r="B9" s="8" t="s">
        <v>830</v>
      </c>
      <c r="F9" t="s">
        <v>896</v>
      </c>
      <c r="G9" s="12" t="s">
        <v>2890</v>
      </c>
      <c r="J9" s="124" t="s">
        <v>6734</v>
      </c>
    </row>
    <row r="10" spans="1:10" x14ac:dyDescent="0.2">
      <c r="A10" s="4" t="s">
        <v>48</v>
      </c>
      <c r="B10" s="8" t="s">
        <v>831</v>
      </c>
      <c r="F10" t="s">
        <v>897</v>
      </c>
      <c r="G10" s="12" t="s">
        <v>2891</v>
      </c>
      <c r="J10" s="124" t="s">
        <v>6735</v>
      </c>
    </row>
    <row r="11" spans="1:10" x14ac:dyDescent="0.2">
      <c r="A11" s="4" t="s">
        <v>49</v>
      </c>
      <c r="B11" s="8" t="s">
        <v>832</v>
      </c>
      <c r="F11" t="s">
        <v>898</v>
      </c>
      <c r="G11" s="12" t="s">
        <v>2892</v>
      </c>
      <c r="J11" s="124" t="s">
        <v>6736</v>
      </c>
    </row>
    <row r="12" spans="1:10" x14ac:dyDescent="0.2">
      <c r="A12" s="4" t="s">
        <v>50</v>
      </c>
      <c r="B12" s="8" t="s">
        <v>833</v>
      </c>
      <c r="F12" t="s">
        <v>899</v>
      </c>
      <c r="G12" s="12" t="s">
        <v>2893</v>
      </c>
      <c r="J12" s="124" t="s">
        <v>6737</v>
      </c>
    </row>
    <row r="13" spans="1:10" x14ac:dyDescent="0.2">
      <c r="A13" s="4" t="s">
        <v>51</v>
      </c>
      <c r="B13" s="8" t="s">
        <v>834</v>
      </c>
      <c r="F13" t="s">
        <v>900</v>
      </c>
      <c r="G13" s="13" t="s">
        <v>2894</v>
      </c>
      <c r="J13" s="124" t="s">
        <v>881</v>
      </c>
    </row>
    <row r="14" spans="1:10" x14ac:dyDescent="0.2">
      <c r="A14" s="4" t="s">
        <v>52</v>
      </c>
      <c r="B14" s="8" t="s">
        <v>835</v>
      </c>
      <c r="F14" t="s">
        <v>901</v>
      </c>
      <c r="G14" s="12" t="s">
        <v>2895</v>
      </c>
    </row>
    <row r="15" spans="1:10" x14ac:dyDescent="0.2">
      <c r="A15" s="4" t="s">
        <v>53</v>
      </c>
      <c r="B15" s="8" t="s">
        <v>836</v>
      </c>
      <c r="F15" t="s">
        <v>902</v>
      </c>
      <c r="G15" s="12" t="s">
        <v>2896</v>
      </c>
    </row>
    <row r="16" spans="1:10" x14ac:dyDescent="0.2">
      <c r="A16" s="4" t="s">
        <v>54</v>
      </c>
      <c r="B16" s="8" t="s">
        <v>837</v>
      </c>
      <c r="F16" t="s">
        <v>903</v>
      </c>
      <c r="G16" s="12" t="s">
        <v>2897</v>
      </c>
    </row>
    <row r="17" spans="1:7" x14ac:dyDescent="0.2">
      <c r="A17" s="4" t="s">
        <v>55</v>
      </c>
      <c r="B17" s="8" t="s">
        <v>838</v>
      </c>
      <c r="F17" t="s">
        <v>904</v>
      </c>
      <c r="G17" s="12" t="s">
        <v>2898</v>
      </c>
    </row>
    <row r="18" spans="1:7" x14ac:dyDescent="0.2">
      <c r="A18" s="4" t="s">
        <v>56</v>
      </c>
      <c r="B18" s="8" t="s">
        <v>839</v>
      </c>
      <c r="F18" t="s">
        <v>905</v>
      </c>
      <c r="G18" s="12" t="s">
        <v>2899</v>
      </c>
    </row>
    <row r="19" spans="1:7" x14ac:dyDescent="0.2">
      <c r="A19" s="4" t="s">
        <v>57</v>
      </c>
      <c r="B19" s="8" t="s">
        <v>840</v>
      </c>
      <c r="F19" t="s">
        <v>906</v>
      </c>
      <c r="G19" s="12" t="s">
        <v>2900</v>
      </c>
    </row>
    <row r="20" spans="1:7" x14ac:dyDescent="0.2">
      <c r="A20" s="4" t="s">
        <v>58</v>
      </c>
      <c r="B20" s="8" t="s">
        <v>841</v>
      </c>
      <c r="F20" t="s">
        <v>907</v>
      </c>
      <c r="G20" s="12" t="s">
        <v>2901</v>
      </c>
    </row>
    <row r="21" spans="1:7" x14ac:dyDescent="0.2">
      <c r="A21" s="4" t="s">
        <v>59</v>
      </c>
      <c r="B21" s="8" t="s">
        <v>842</v>
      </c>
      <c r="F21" t="s">
        <v>908</v>
      </c>
      <c r="G21" s="12" t="s">
        <v>2902</v>
      </c>
    </row>
    <row r="22" spans="1:7" x14ac:dyDescent="0.2">
      <c r="A22" s="4" t="s">
        <v>60</v>
      </c>
      <c r="B22" s="8" t="s">
        <v>843</v>
      </c>
      <c r="F22" t="s">
        <v>909</v>
      </c>
      <c r="G22" s="12" t="s">
        <v>2903</v>
      </c>
    </row>
    <row r="23" spans="1:7" x14ac:dyDescent="0.2">
      <c r="A23" s="4" t="s">
        <v>61</v>
      </c>
      <c r="B23" s="8" t="s">
        <v>844</v>
      </c>
      <c r="F23" t="s">
        <v>910</v>
      </c>
      <c r="G23" s="12" t="s">
        <v>2904</v>
      </c>
    </row>
    <row r="24" spans="1:7" x14ac:dyDescent="0.2">
      <c r="A24" s="4" t="s">
        <v>62</v>
      </c>
      <c r="B24" s="8" t="s">
        <v>845</v>
      </c>
      <c r="F24" t="s">
        <v>911</v>
      </c>
      <c r="G24" s="12" t="s">
        <v>2905</v>
      </c>
    </row>
    <row r="25" spans="1:7" x14ac:dyDescent="0.2">
      <c r="A25" s="4" t="s">
        <v>63</v>
      </c>
      <c r="B25" s="8" t="s">
        <v>846</v>
      </c>
      <c r="F25" t="s">
        <v>912</v>
      </c>
      <c r="G25" s="12" t="s">
        <v>2906</v>
      </c>
    </row>
    <row r="26" spans="1:7" x14ac:dyDescent="0.2">
      <c r="A26" s="4" t="s">
        <v>64</v>
      </c>
      <c r="B26" s="8" t="s">
        <v>847</v>
      </c>
      <c r="F26" t="s">
        <v>913</v>
      </c>
      <c r="G26" s="14" t="s">
        <v>2907</v>
      </c>
    </row>
    <row r="27" spans="1:7" x14ac:dyDescent="0.2">
      <c r="A27" s="4" t="s">
        <v>65</v>
      </c>
      <c r="B27" s="8" t="s">
        <v>848</v>
      </c>
      <c r="F27" t="s">
        <v>914</v>
      </c>
      <c r="G27" s="12" t="s">
        <v>2908</v>
      </c>
    </row>
    <row r="28" spans="1:7" x14ac:dyDescent="0.2">
      <c r="A28" s="4" t="s">
        <v>66</v>
      </c>
      <c r="B28" s="8" t="s">
        <v>849</v>
      </c>
      <c r="F28" t="s">
        <v>915</v>
      </c>
      <c r="G28" s="12" t="s">
        <v>2909</v>
      </c>
    </row>
    <row r="29" spans="1:7" x14ac:dyDescent="0.2">
      <c r="A29" s="4" t="s">
        <v>67</v>
      </c>
      <c r="B29" s="8" t="s">
        <v>850</v>
      </c>
      <c r="F29" t="s">
        <v>916</v>
      </c>
      <c r="G29" s="14" t="s">
        <v>2910</v>
      </c>
    </row>
    <row r="30" spans="1:7" x14ac:dyDescent="0.2">
      <c r="A30" s="4" t="s">
        <v>68</v>
      </c>
      <c r="B30" s="8" t="s">
        <v>851</v>
      </c>
      <c r="F30" t="s">
        <v>917</v>
      </c>
      <c r="G30" s="14" t="s">
        <v>2911</v>
      </c>
    </row>
    <row r="31" spans="1:7" x14ac:dyDescent="0.2">
      <c r="A31" s="4" t="s">
        <v>69</v>
      </c>
      <c r="B31" s="8" t="s">
        <v>852</v>
      </c>
      <c r="F31" t="s">
        <v>918</v>
      </c>
      <c r="G31" s="12" t="s">
        <v>2912</v>
      </c>
    </row>
    <row r="32" spans="1:7" x14ac:dyDescent="0.2">
      <c r="A32" s="4" t="s">
        <v>70</v>
      </c>
      <c r="B32" s="8" t="s">
        <v>853</v>
      </c>
      <c r="F32" t="s">
        <v>919</v>
      </c>
      <c r="G32" s="12" t="s">
        <v>2913</v>
      </c>
    </row>
    <row r="33" spans="1:7" x14ac:dyDescent="0.2">
      <c r="A33" s="4" t="s">
        <v>71</v>
      </c>
      <c r="B33" s="8" t="s">
        <v>854</v>
      </c>
      <c r="F33" t="s">
        <v>920</v>
      </c>
      <c r="G33" s="14" t="s">
        <v>2914</v>
      </c>
    </row>
    <row r="34" spans="1:7" x14ac:dyDescent="0.2">
      <c r="A34" s="4" t="s">
        <v>72</v>
      </c>
      <c r="B34" s="8" t="s">
        <v>855</v>
      </c>
      <c r="F34" t="s">
        <v>921</v>
      </c>
      <c r="G34" s="12" t="s">
        <v>2915</v>
      </c>
    </row>
    <row r="35" spans="1:7" x14ac:dyDescent="0.2">
      <c r="A35" s="4" t="s">
        <v>73</v>
      </c>
      <c r="B35" s="8" t="s">
        <v>856</v>
      </c>
      <c r="F35" t="s">
        <v>922</v>
      </c>
      <c r="G35" s="12" t="s">
        <v>2916</v>
      </c>
    </row>
    <row r="36" spans="1:7" x14ac:dyDescent="0.2">
      <c r="A36" s="4" t="s">
        <v>74</v>
      </c>
      <c r="B36" s="8" t="s">
        <v>857</v>
      </c>
      <c r="F36" t="s">
        <v>923</v>
      </c>
      <c r="G36" s="12" t="s">
        <v>2917</v>
      </c>
    </row>
    <row r="37" spans="1:7" x14ac:dyDescent="0.2">
      <c r="A37" s="4" t="s">
        <v>75</v>
      </c>
      <c r="B37" s="8" t="s">
        <v>858</v>
      </c>
      <c r="F37" t="s">
        <v>924</v>
      </c>
      <c r="G37" s="13" t="s">
        <v>2918</v>
      </c>
    </row>
    <row r="38" spans="1:7" x14ac:dyDescent="0.2">
      <c r="A38" s="4" t="s">
        <v>76</v>
      </c>
      <c r="B38" s="8" t="s">
        <v>859</v>
      </c>
      <c r="F38" t="s">
        <v>925</v>
      </c>
      <c r="G38" s="12" t="s">
        <v>2919</v>
      </c>
    </row>
    <row r="39" spans="1:7" x14ac:dyDescent="0.2">
      <c r="A39" s="5" t="s">
        <v>77</v>
      </c>
      <c r="B39" s="8" t="s">
        <v>860</v>
      </c>
      <c r="F39" t="s">
        <v>926</v>
      </c>
      <c r="G39" s="12" t="s">
        <v>2920</v>
      </c>
    </row>
    <row r="40" spans="1:7" x14ac:dyDescent="0.2">
      <c r="A40" s="4" t="s">
        <v>78</v>
      </c>
      <c r="B40" s="8" t="s">
        <v>861</v>
      </c>
      <c r="F40" t="s">
        <v>927</v>
      </c>
      <c r="G40" s="12" t="s">
        <v>2921</v>
      </c>
    </row>
    <row r="41" spans="1:7" x14ac:dyDescent="0.2">
      <c r="A41" s="4" t="s">
        <v>79</v>
      </c>
      <c r="B41" s="8" t="s">
        <v>862</v>
      </c>
      <c r="F41" t="s">
        <v>928</v>
      </c>
      <c r="G41" s="12" t="s">
        <v>2922</v>
      </c>
    </row>
    <row r="42" spans="1:7" x14ac:dyDescent="0.2">
      <c r="A42" s="4" t="s">
        <v>80</v>
      </c>
      <c r="B42" s="8" t="s">
        <v>863</v>
      </c>
      <c r="F42" t="s">
        <v>929</v>
      </c>
      <c r="G42" s="12" t="s">
        <v>2923</v>
      </c>
    </row>
    <row r="43" spans="1:7" x14ac:dyDescent="0.2">
      <c r="A43" s="4" t="s">
        <v>81</v>
      </c>
      <c r="B43" s="8" t="s">
        <v>864</v>
      </c>
      <c r="F43" t="s">
        <v>930</v>
      </c>
      <c r="G43" s="12" t="s">
        <v>2924</v>
      </c>
    </row>
    <row r="44" spans="1:7" x14ac:dyDescent="0.2">
      <c r="A44" s="4" t="s">
        <v>82</v>
      </c>
      <c r="B44" s="8" t="s">
        <v>865</v>
      </c>
      <c r="F44" t="s">
        <v>931</v>
      </c>
      <c r="G44" s="12" t="s">
        <v>2925</v>
      </c>
    </row>
    <row r="45" spans="1:7" x14ac:dyDescent="0.2">
      <c r="A45" s="4" t="s">
        <v>83</v>
      </c>
      <c r="B45" s="8" t="s">
        <v>866</v>
      </c>
      <c r="F45" t="s">
        <v>932</v>
      </c>
      <c r="G45" s="12" t="s">
        <v>2926</v>
      </c>
    </row>
    <row r="46" spans="1:7" x14ac:dyDescent="0.2">
      <c r="A46" s="4" t="s">
        <v>84</v>
      </c>
      <c r="B46" s="8" t="s">
        <v>867</v>
      </c>
      <c r="F46" t="s">
        <v>933</v>
      </c>
      <c r="G46" s="12" t="s">
        <v>2927</v>
      </c>
    </row>
    <row r="47" spans="1:7" x14ac:dyDescent="0.2">
      <c r="A47" s="4" t="s">
        <v>85</v>
      </c>
      <c r="B47" s="8" t="s">
        <v>868</v>
      </c>
      <c r="F47" t="s">
        <v>934</v>
      </c>
      <c r="G47" s="12" t="s">
        <v>2928</v>
      </c>
    </row>
    <row r="48" spans="1:7" x14ac:dyDescent="0.2">
      <c r="A48" s="4" t="s">
        <v>86</v>
      </c>
      <c r="B48" s="8" t="s">
        <v>869</v>
      </c>
      <c r="F48" t="s">
        <v>935</v>
      </c>
      <c r="G48" s="12" t="s">
        <v>2929</v>
      </c>
    </row>
    <row r="49" spans="1:7" x14ac:dyDescent="0.2">
      <c r="A49" s="4" t="s">
        <v>87</v>
      </c>
      <c r="B49" s="8" t="s">
        <v>870</v>
      </c>
      <c r="F49" t="s">
        <v>936</v>
      </c>
      <c r="G49" s="13" t="s">
        <v>2930</v>
      </c>
    </row>
    <row r="50" spans="1:7" x14ac:dyDescent="0.2">
      <c r="A50" s="4" t="s">
        <v>88</v>
      </c>
      <c r="F50" t="s">
        <v>937</v>
      </c>
      <c r="G50" s="12" t="s">
        <v>2931</v>
      </c>
    </row>
    <row r="51" spans="1:7" x14ac:dyDescent="0.2">
      <c r="A51" s="4" t="s">
        <v>89</v>
      </c>
      <c r="F51" t="s">
        <v>938</v>
      </c>
      <c r="G51" s="12" t="s">
        <v>2932</v>
      </c>
    </row>
    <row r="52" spans="1:7" x14ac:dyDescent="0.2">
      <c r="A52" s="4" t="s">
        <v>90</v>
      </c>
      <c r="F52" t="s">
        <v>939</v>
      </c>
      <c r="G52" s="12" t="s">
        <v>2933</v>
      </c>
    </row>
    <row r="53" spans="1:7" x14ac:dyDescent="0.2">
      <c r="A53" s="4" t="s">
        <v>91</v>
      </c>
      <c r="F53" t="s">
        <v>940</v>
      </c>
      <c r="G53" s="12" t="s">
        <v>2934</v>
      </c>
    </row>
    <row r="54" spans="1:7" x14ac:dyDescent="0.2">
      <c r="A54" s="4" t="s">
        <v>92</v>
      </c>
      <c r="F54" t="s">
        <v>941</v>
      </c>
      <c r="G54" s="12" t="s">
        <v>2935</v>
      </c>
    </row>
    <row r="55" spans="1:7" x14ac:dyDescent="0.2">
      <c r="A55" s="4" t="s">
        <v>93</v>
      </c>
      <c r="F55" t="s">
        <v>942</v>
      </c>
      <c r="G55" s="12" t="s">
        <v>2936</v>
      </c>
    </row>
    <row r="56" spans="1:7" x14ac:dyDescent="0.2">
      <c r="A56" s="4" t="s">
        <v>94</v>
      </c>
      <c r="F56" t="s">
        <v>943</v>
      </c>
      <c r="G56" s="12" t="s">
        <v>2937</v>
      </c>
    </row>
    <row r="57" spans="1:7" x14ac:dyDescent="0.2">
      <c r="A57" s="4" t="s">
        <v>95</v>
      </c>
      <c r="F57" t="s">
        <v>944</v>
      </c>
      <c r="G57" s="12" t="s">
        <v>2938</v>
      </c>
    </row>
    <row r="58" spans="1:7" x14ac:dyDescent="0.2">
      <c r="A58" s="4" t="s">
        <v>96</v>
      </c>
      <c r="F58" t="s">
        <v>945</v>
      </c>
      <c r="G58" s="12" t="s">
        <v>2939</v>
      </c>
    </row>
    <row r="59" spans="1:7" x14ac:dyDescent="0.2">
      <c r="A59" s="4" t="s">
        <v>97</v>
      </c>
      <c r="F59" t="s">
        <v>946</v>
      </c>
      <c r="G59" s="12" t="s">
        <v>2940</v>
      </c>
    </row>
    <row r="60" spans="1:7" x14ac:dyDescent="0.2">
      <c r="A60" s="4" t="s">
        <v>98</v>
      </c>
      <c r="F60" t="s">
        <v>947</v>
      </c>
      <c r="G60" s="12" t="s">
        <v>2941</v>
      </c>
    </row>
    <row r="61" spans="1:7" x14ac:dyDescent="0.2">
      <c r="A61" s="4" t="s">
        <v>99</v>
      </c>
      <c r="F61" t="s">
        <v>948</v>
      </c>
      <c r="G61" s="12" t="s">
        <v>2942</v>
      </c>
    </row>
    <row r="62" spans="1:7" x14ac:dyDescent="0.2">
      <c r="A62" s="4" t="s">
        <v>100</v>
      </c>
      <c r="F62" t="s">
        <v>949</v>
      </c>
      <c r="G62" s="12" t="s">
        <v>2943</v>
      </c>
    </row>
    <row r="63" spans="1:7" x14ac:dyDescent="0.2">
      <c r="A63" s="4" t="s">
        <v>101</v>
      </c>
      <c r="F63" t="s">
        <v>950</v>
      </c>
      <c r="G63" s="12" t="s">
        <v>2944</v>
      </c>
    </row>
    <row r="64" spans="1:7" x14ac:dyDescent="0.2">
      <c r="A64" s="4" t="s">
        <v>102</v>
      </c>
      <c r="F64" t="s">
        <v>951</v>
      </c>
      <c r="G64" s="12" t="s">
        <v>2945</v>
      </c>
    </row>
    <row r="65" spans="1:7" x14ac:dyDescent="0.2">
      <c r="A65" s="4" t="s">
        <v>103</v>
      </c>
      <c r="F65" t="s">
        <v>952</v>
      </c>
      <c r="G65" s="12" t="s">
        <v>2946</v>
      </c>
    </row>
    <row r="66" spans="1:7" x14ac:dyDescent="0.2">
      <c r="A66" s="4" t="s">
        <v>104</v>
      </c>
      <c r="F66" t="s">
        <v>953</v>
      </c>
      <c r="G66" s="12" t="s">
        <v>2947</v>
      </c>
    </row>
    <row r="67" spans="1:7" x14ac:dyDescent="0.2">
      <c r="A67" s="4" t="s">
        <v>105</v>
      </c>
      <c r="F67" t="s">
        <v>954</v>
      </c>
      <c r="G67" s="12" t="s">
        <v>2948</v>
      </c>
    </row>
    <row r="68" spans="1:7" x14ac:dyDescent="0.2">
      <c r="A68" s="4" t="s">
        <v>106</v>
      </c>
      <c r="F68" t="s">
        <v>955</v>
      </c>
      <c r="G68" s="12" t="s">
        <v>2949</v>
      </c>
    </row>
    <row r="69" spans="1:7" x14ac:dyDescent="0.2">
      <c r="A69" s="4" t="s">
        <v>107</v>
      </c>
      <c r="F69" t="s">
        <v>956</v>
      </c>
      <c r="G69" s="12" t="s">
        <v>2950</v>
      </c>
    </row>
    <row r="70" spans="1:7" x14ac:dyDescent="0.2">
      <c r="A70" s="4" t="s">
        <v>108</v>
      </c>
      <c r="F70" t="s">
        <v>957</v>
      </c>
      <c r="G70" s="12" t="s">
        <v>2951</v>
      </c>
    </row>
    <row r="71" spans="1:7" x14ac:dyDescent="0.2">
      <c r="A71" s="4" t="s">
        <v>109</v>
      </c>
      <c r="F71" t="s">
        <v>958</v>
      </c>
      <c r="G71" s="12" t="s">
        <v>2952</v>
      </c>
    </row>
    <row r="72" spans="1:7" x14ac:dyDescent="0.2">
      <c r="A72" s="4" t="s">
        <v>110</v>
      </c>
      <c r="F72" t="s">
        <v>959</v>
      </c>
      <c r="G72" s="12" t="s">
        <v>2953</v>
      </c>
    </row>
    <row r="73" spans="1:7" x14ac:dyDescent="0.2">
      <c r="A73" s="4" t="s">
        <v>111</v>
      </c>
      <c r="F73" t="s">
        <v>960</v>
      </c>
      <c r="G73" s="12" t="s">
        <v>2954</v>
      </c>
    </row>
    <row r="74" spans="1:7" x14ac:dyDescent="0.2">
      <c r="A74" s="4" t="s">
        <v>112</v>
      </c>
      <c r="F74" t="s">
        <v>961</v>
      </c>
      <c r="G74" s="12" t="s">
        <v>2955</v>
      </c>
    </row>
    <row r="75" spans="1:7" x14ac:dyDescent="0.2">
      <c r="A75" s="4" t="s">
        <v>113</v>
      </c>
      <c r="F75" t="s">
        <v>962</v>
      </c>
      <c r="G75" s="14" t="s">
        <v>2956</v>
      </c>
    </row>
    <row r="76" spans="1:7" x14ac:dyDescent="0.2">
      <c r="A76" s="4" t="s">
        <v>114</v>
      </c>
      <c r="F76" t="s">
        <v>963</v>
      </c>
      <c r="G76" s="12" t="s">
        <v>2957</v>
      </c>
    </row>
    <row r="77" spans="1:7" x14ac:dyDescent="0.2">
      <c r="A77" s="4" t="s">
        <v>115</v>
      </c>
      <c r="F77" t="s">
        <v>964</v>
      </c>
      <c r="G77" s="12" t="s">
        <v>2958</v>
      </c>
    </row>
    <row r="78" spans="1:7" x14ac:dyDescent="0.2">
      <c r="A78" s="4" t="s">
        <v>116</v>
      </c>
      <c r="F78" t="s">
        <v>965</v>
      </c>
      <c r="G78" s="12" t="s">
        <v>2959</v>
      </c>
    </row>
    <row r="79" spans="1:7" x14ac:dyDescent="0.2">
      <c r="A79" s="4" t="s">
        <v>117</v>
      </c>
      <c r="F79" t="s">
        <v>966</v>
      </c>
      <c r="G79" s="12" t="s">
        <v>2960</v>
      </c>
    </row>
    <row r="80" spans="1:7" x14ac:dyDescent="0.2">
      <c r="A80" s="4" t="s">
        <v>118</v>
      </c>
      <c r="F80" t="s">
        <v>967</v>
      </c>
      <c r="G80" s="12" t="s">
        <v>2961</v>
      </c>
    </row>
    <row r="81" spans="1:7" x14ac:dyDescent="0.2">
      <c r="A81" s="4" t="s">
        <v>119</v>
      </c>
      <c r="F81" t="s">
        <v>968</v>
      </c>
      <c r="G81" s="12" t="s">
        <v>2962</v>
      </c>
    </row>
    <row r="82" spans="1:7" x14ac:dyDescent="0.2">
      <c r="A82" s="4" t="s">
        <v>120</v>
      </c>
      <c r="F82" t="s">
        <v>969</v>
      </c>
      <c r="G82" s="14" t="s">
        <v>2963</v>
      </c>
    </row>
    <row r="83" spans="1:7" x14ac:dyDescent="0.2">
      <c r="A83" s="4" t="s">
        <v>121</v>
      </c>
      <c r="F83" t="s">
        <v>970</v>
      </c>
      <c r="G83" s="12" t="s">
        <v>2964</v>
      </c>
    </row>
    <row r="84" spans="1:7" x14ac:dyDescent="0.2">
      <c r="A84" s="4" t="s">
        <v>122</v>
      </c>
      <c r="F84" t="s">
        <v>971</v>
      </c>
      <c r="G84" s="12" t="s">
        <v>2965</v>
      </c>
    </row>
    <row r="85" spans="1:7" x14ac:dyDescent="0.2">
      <c r="A85" s="4" t="s">
        <v>123</v>
      </c>
      <c r="F85" t="s">
        <v>972</v>
      </c>
      <c r="G85" s="12" t="s">
        <v>2966</v>
      </c>
    </row>
    <row r="86" spans="1:7" x14ac:dyDescent="0.2">
      <c r="A86" s="4" t="s">
        <v>124</v>
      </c>
      <c r="F86" t="s">
        <v>973</v>
      </c>
      <c r="G86" s="12" t="s">
        <v>2967</v>
      </c>
    </row>
    <row r="87" spans="1:7" x14ac:dyDescent="0.2">
      <c r="A87" s="4" t="s">
        <v>125</v>
      </c>
      <c r="F87" t="s">
        <v>974</v>
      </c>
      <c r="G87" s="12" t="s">
        <v>2968</v>
      </c>
    </row>
    <row r="88" spans="1:7" x14ac:dyDescent="0.2">
      <c r="A88" s="4" t="s">
        <v>126</v>
      </c>
      <c r="F88" t="s">
        <v>975</v>
      </c>
      <c r="G88" s="12" t="s">
        <v>2969</v>
      </c>
    </row>
    <row r="89" spans="1:7" x14ac:dyDescent="0.2">
      <c r="A89" s="4" t="s">
        <v>127</v>
      </c>
      <c r="F89" t="s">
        <v>976</v>
      </c>
      <c r="G89" s="12" t="s">
        <v>2970</v>
      </c>
    </row>
    <row r="90" spans="1:7" x14ac:dyDescent="0.2">
      <c r="A90" s="4" t="s">
        <v>128</v>
      </c>
      <c r="F90" t="s">
        <v>977</v>
      </c>
      <c r="G90" s="12" t="s">
        <v>2971</v>
      </c>
    </row>
    <row r="91" spans="1:7" x14ac:dyDescent="0.2">
      <c r="A91" s="4" t="s">
        <v>129</v>
      </c>
      <c r="F91" t="s">
        <v>978</v>
      </c>
      <c r="G91" s="12" t="s">
        <v>2972</v>
      </c>
    </row>
    <row r="92" spans="1:7" x14ac:dyDescent="0.2">
      <c r="A92" s="4" t="s">
        <v>130</v>
      </c>
      <c r="F92" t="s">
        <v>979</v>
      </c>
      <c r="G92" s="12" t="s">
        <v>2973</v>
      </c>
    </row>
    <row r="93" spans="1:7" x14ac:dyDescent="0.2">
      <c r="A93" s="4" t="s">
        <v>131</v>
      </c>
      <c r="F93" t="s">
        <v>980</v>
      </c>
      <c r="G93" s="12" t="s">
        <v>2974</v>
      </c>
    </row>
    <row r="94" spans="1:7" x14ac:dyDescent="0.2">
      <c r="A94" s="4" t="s">
        <v>132</v>
      </c>
      <c r="F94" t="s">
        <v>981</v>
      </c>
      <c r="G94" s="12" t="s">
        <v>2975</v>
      </c>
    </row>
    <row r="95" spans="1:7" x14ac:dyDescent="0.2">
      <c r="A95" s="4" t="s">
        <v>133</v>
      </c>
      <c r="F95" t="s">
        <v>982</v>
      </c>
      <c r="G95" s="12" t="s">
        <v>2976</v>
      </c>
    </row>
    <row r="96" spans="1:7" x14ac:dyDescent="0.2">
      <c r="A96" s="4" t="s">
        <v>134</v>
      </c>
      <c r="F96" t="s">
        <v>983</v>
      </c>
      <c r="G96" s="12" t="s">
        <v>2977</v>
      </c>
    </row>
    <row r="97" spans="1:7" x14ac:dyDescent="0.2">
      <c r="A97" s="4" t="s">
        <v>135</v>
      </c>
      <c r="F97" t="s">
        <v>984</v>
      </c>
      <c r="G97" s="12" t="s">
        <v>2978</v>
      </c>
    </row>
    <row r="98" spans="1:7" x14ac:dyDescent="0.2">
      <c r="A98" s="4" t="s">
        <v>136</v>
      </c>
      <c r="F98" t="s">
        <v>985</v>
      </c>
      <c r="G98" s="12" t="s">
        <v>2979</v>
      </c>
    </row>
    <row r="99" spans="1:7" x14ac:dyDescent="0.2">
      <c r="A99" s="4" t="s">
        <v>137</v>
      </c>
      <c r="F99" t="s">
        <v>986</v>
      </c>
      <c r="G99" s="12" t="s">
        <v>2980</v>
      </c>
    </row>
    <row r="100" spans="1:7" x14ac:dyDescent="0.2">
      <c r="A100" s="4" t="s">
        <v>138</v>
      </c>
      <c r="F100" t="s">
        <v>987</v>
      </c>
      <c r="G100" s="12" t="s">
        <v>2981</v>
      </c>
    </row>
    <row r="101" spans="1:7" x14ac:dyDescent="0.2">
      <c r="A101" s="4" t="s">
        <v>139</v>
      </c>
      <c r="F101" t="s">
        <v>988</v>
      </c>
      <c r="G101" s="12" t="s">
        <v>2982</v>
      </c>
    </row>
    <row r="102" spans="1:7" x14ac:dyDescent="0.2">
      <c r="A102" s="4" t="s">
        <v>140</v>
      </c>
      <c r="F102" t="s">
        <v>989</v>
      </c>
      <c r="G102" s="12" t="s">
        <v>2983</v>
      </c>
    </row>
    <row r="103" spans="1:7" x14ac:dyDescent="0.2">
      <c r="A103" s="4" t="s">
        <v>141</v>
      </c>
      <c r="F103" t="s">
        <v>990</v>
      </c>
      <c r="G103" s="12" t="s">
        <v>2984</v>
      </c>
    </row>
    <row r="104" spans="1:7" x14ac:dyDescent="0.2">
      <c r="A104" s="4" t="s">
        <v>142</v>
      </c>
      <c r="F104" t="s">
        <v>991</v>
      </c>
      <c r="G104" s="12" t="s">
        <v>2985</v>
      </c>
    </row>
    <row r="105" spans="1:7" x14ac:dyDescent="0.2">
      <c r="A105" s="4" t="s">
        <v>143</v>
      </c>
      <c r="F105" t="s">
        <v>992</v>
      </c>
      <c r="G105" s="12" t="s">
        <v>2986</v>
      </c>
    </row>
    <row r="106" spans="1:7" x14ac:dyDescent="0.2">
      <c r="A106" s="4" t="s">
        <v>144</v>
      </c>
      <c r="F106" t="s">
        <v>993</v>
      </c>
      <c r="G106" s="12" t="s">
        <v>2987</v>
      </c>
    </row>
    <row r="107" spans="1:7" x14ac:dyDescent="0.2">
      <c r="A107" s="4" t="s">
        <v>145</v>
      </c>
      <c r="F107" t="s">
        <v>994</v>
      </c>
      <c r="G107" s="12" t="s">
        <v>2988</v>
      </c>
    </row>
    <row r="108" spans="1:7" x14ac:dyDescent="0.2">
      <c r="A108" s="4" t="s">
        <v>146</v>
      </c>
      <c r="F108" t="s">
        <v>995</v>
      </c>
      <c r="G108" s="12" t="s">
        <v>2989</v>
      </c>
    </row>
    <row r="109" spans="1:7" x14ac:dyDescent="0.2">
      <c r="A109" s="4" t="s">
        <v>147</v>
      </c>
      <c r="F109" t="s">
        <v>996</v>
      </c>
      <c r="G109" s="12" t="s">
        <v>2990</v>
      </c>
    </row>
    <row r="110" spans="1:7" x14ac:dyDescent="0.2">
      <c r="A110" s="4" t="s">
        <v>148</v>
      </c>
      <c r="F110" t="s">
        <v>997</v>
      </c>
      <c r="G110" s="12" t="s">
        <v>2991</v>
      </c>
    </row>
    <row r="111" spans="1:7" x14ac:dyDescent="0.2">
      <c r="A111" s="4" t="s">
        <v>149</v>
      </c>
      <c r="F111" t="s">
        <v>998</v>
      </c>
      <c r="G111" s="12" t="s">
        <v>2992</v>
      </c>
    </row>
    <row r="112" spans="1:7" x14ac:dyDescent="0.2">
      <c r="A112" s="4" t="s">
        <v>150</v>
      </c>
      <c r="F112" t="s">
        <v>999</v>
      </c>
      <c r="G112" s="12" t="s">
        <v>2993</v>
      </c>
    </row>
    <row r="113" spans="1:7" x14ac:dyDescent="0.2">
      <c r="A113" s="4" t="s">
        <v>151</v>
      </c>
      <c r="F113" t="s">
        <v>1000</v>
      </c>
      <c r="G113" s="12" t="s">
        <v>2994</v>
      </c>
    </row>
    <row r="114" spans="1:7" x14ac:dyDescent="0.2">
      <c r="A114" s="4" t="s">
        <v>152</v>
      </c>
      <c r="F114" t="s">
        <v>1001</v>
      </c>
      <c r="G114" s="12" t="s">
        <v>2995</v>
      </c>
    </row>
    <row r="115" spans="1:7" x14ac:dyDescent="0.2">
      <c r="A115" s="4" t="s">
        <v>153</v>
      </c>
      <c r="F115" t="s">
        <v>1002</v>
      </c>
      <c r="G115" s="12" t="s">
        <v>2996</v>
      </c>
    </row>
    <row r="116" spans="1:7" x14ac:dyDescent="0.2">
      <c r="A116" s="4" t="s">
        <v>154</v>
      </c>
      <c r="F116" t="s">
        <v>1003</v>
      </c>
      <c r="G116" s="12" t="s">
        <v>2997</v>
      </c>
    </row>
    <row r="117" spans="1:7" x14ac:dyDescent="0.2">
      <c r="A117" s="4" t="s">
        <v>155</v>
      </c>
      <c r="F117" t="s">
        <v>1004</v>
      </c>
      <c r="G117" s="12" t="s">
        <v>2998</v>
      </c>
    </row>
    <row r="118" spans="1:7" x14ac:dyDescent="0.2">
      <c r="A118" s="4" t="s">
        <v>156</v>
      </c>
      <c r="F118" t="s">
        <v>1005</v>
      </c>
      <c r="G118" s="12" t="s">
        <v>2999</v>
      </c>
    </row>
    <row r="119" spans="1:7" x14ac:dyDescent="0.2">
      <c r="A119" s="4" t="s">
        <v>157</v>
      </c>
      <c r="F119" t="s">
        <v>1006</v>
      </c>
      <c r="G119" s="12" t="s">
        <v>3000</v>
      </c>
    </row>
    <row r="120" spans="1:7" x14ac:dyDescent="0.2">
      <c r="A120" s="4" t="s">
        <v>158</v>
      </c>
      <c r="F120" t="s">
        <v>1007</v>
      </c>
      <c r="G120" s="12" t="s">
        <v>3001</v>
      </c>
    </row>
    <row r="121" spans="1:7" x14ac:dyDescent="0.2">
      <c r="A121" s="4" t="s">
        <v>159</v>
      </c>
      <c r="F121" t="s">
        <v>1008</v>
      </c>
      <c r="G121" s="12" t="s">
        <v>3002</v>
      </c>
    </row>
    <row r="122" spans="1:7" x14ac:dyDescent="0.2">
      <c r="A122" s="4" t="s">
        <v>160</v>
      </c>
      <c r="F122" t="s">
        <v>1009</v>
      </c>
      <c r="G122" s="12" t="s">
        <v>3003</v>
      </c>
    </row>
    <row r="123" spans="1:7" x14ac:dyDescent="0.2">
      <c r="A123" s="4" t="s">
        <v>161</v>
      </c>
      <c r="F123" t="s">
        <v>1010</v>
      </c>
      <c r="G123" s="12" t="s">
        <v>3004</v>
      </c>
    </row>
    <row r="124" spans="1:7" x14ac:dyDescent="0.2">
      <c r="A124" s="4" t="s">
        <v>162</v>
      </c>
      <c r="F124" t="s">
        <v>1011</v>
      </c>
      <c r="G124" s="12" t="s">
        <v>3005</v>
      </c>
    </row>
    <row r="125" spans="1:7" x14ac:dyDescent="0.2">
      <c r="A125" s="4" t="s">
        <v>163</v>
      </c>
      <c r="F125" t="s">
        <v>1012</v>
      </c>
      <c r="G125" s="12" t="s">
        <v>3006</v>
      </c>
    </row>
    <row r="126" spans="1:7" x14ac:dyDescent="0.2">
      <c r="A126" s="4" t="s">
        <v>164</v>
      </c>
      <c r="F126" t="s">
        <v>1013</v>
      </c>
      <c r="G126" s="12" t="s">
        <v>3007</v>
      </c>
    </row>
    <row r="127" spans="1:7" x14ac:dyDescent="0.2">
      <c r="A127" s="4" t="s">
        <v>165</v>
      </c>
      <c r="F127" t="s">
        <v>1014</v>
      </c>
      <c r="G127" s="14" t="s">
        <v>3008</v>
      </c>
    </row>
    <row r="128" spans="1:7" x14ac:dyDescent="0.2">
      <c r="A128" s="4" t="s">
        <v>166</v>
      </c>
      <c r="F128" t="s">
        <v>1015</v>
      </c>
      <c r="G128" s="12" t="s">
        <v>3009</v>
      </c>
    </row>
    <row r="129" spans="1:7" x14ac:dyDescent="0.2">
      <c r="A129" s="4" t="s">
        <v>167</v>
      </c>
      <c r="F129" t="s">
        <v>1016</v>
      </c>
      <c r="G129" s="12" t="s">
        <v>3010</v>
      </c>
    </row>
    <row r="130" spans="1:7" x14ac:dyDescent="0.2">
      <c r="A130" s="4" t="s">
        <v>168</v>
      </c>
      <c r="F130" t="s">
        <v>1017</v>
      </c>
      <c r="G130" s="12" t="s">
        <v>3011</v>
      </c>
    </row>
    <row r="131" spans="1:7" x14ac:dyDescent="0.2">
      <c r="A131" s="4" t="s">
        <v>169</v>
      </c>
      <c r="F131" t="s">
        <v>1018</v>
      </c>
      <c r="G131" s="12" t="s">
        <v>3012</v>
      </c>
    </row>
    <row r="132" spans="1:7" x14ac:dyDescent="0.2">
      <c r="A132" s="4" t="s">
        <v>170</v>
      </c>
      <c r="F132" t="s">
        <v>1019</v>
      </c>
      <c r="G132" s="12" t="s">
        <v>3013</v>
      </c>
    </row>
    <row r="133" spans="1:7" x14ac:dyDescent="0.2">
      <c r="A133" s="4" t="s">
        <v>171</v>
      </c>
      <c r="F133" t="s">
        <v>1020</v>
      </c>
      <c r="G133" s="12" t="s">
        <v>3014</v>
      </c>
    </row>
    <row r="134" spans="1:7" x14ac:dyDescent="0.2">
      <c r="A134" s="4" t="s">
        <v>172</v>
      </c>
      <c r="F134" t="s">
        <v>1021</v>
      </c>
      <c r="G134" s="12" t="s">
        <v>3015</v>
      </c>
    </row>
    <row r="135" spans="1:7" x14ac:dyDescent="0.2">
      <c r="A135" s="4" t="s">
        <v>173</v>
      </c>
      <c r="F135" t="s">
        <v>1022</v>
      </c>
      <c r="G135" s="12" t="s">
        <v>3016</v>
      </c>
    </row>
    <row r="136" spans="1:7" x14ac:dyDescent="0.2">
      <c r="A136" s="4" t="s">
        <v>174</v>
      </c>
      <c r="F136" t="s">
        <v>1023</v>
      </c>
      <c r="G136" s="12" t="s">
        <v>3017</v>
      </c>
    </row>
    <row r="137" spans="1:7" x14ac:dyDescent="0.2">
      <c r="A137" s="4" t="s">
        <v>175</v>
      </c>
      <c r="F137" t="s">
        <v>1024</v>
      </c>
      <c r="G137" s="12" t="s">
        <v>3018</v>
      </c>
    </row>
    <row r="138" spans="1:7" x14ac:dyDescent="0.2">
      <c r="A138" s="4" t="s">
        <v>176</v>
      </c>
      <c r="F138" t="s">
        <v>1025</v>
      </c>
      <c r="G138" s="12" t="s">
        <v>3019</v>
      </c>
    </row>
    <row r="139" spans="1:7" x14ac:dyDescent="0.2">
      <c r="A139" s="4" t="s">
        <v>177</v>
      </c>
      <c r="F139" t="s">
        <v>1026</v>
      </c>
      <c r="G139" s="12" t="s">
        <v>3020</v>
      </c>
    </row>
    <row r="140" spans="1:7" x14ac:dyDescent="0.2">
      <c r="A140" s="4" t="s">
        <v>178</v>
      </c>
      <c r="F140" t="s">
        <v>1027</v>
      </c>
      <c r="G140" s="12" t="s">
        <v>3021</v>
      </c>
    </row>
    <row r="141" spans="1:7" x14ac:dyDescent="0.2">
      <c r="A141" s="4" t="s">
        <v>179</v>
      </c>
      <c r="F141" t="s">
        <v>1028</v>
      </c>
      <c r="G141" s="12" t="s">
        <v>3022</v>
      </c>
    </row>
    <row r="142" spans="1:7" x14ac:dyDescent="0.2">
      <c r="A142" s="4" t="s">
        <v>180</v>
      </c>
      <c r="F142" t="s">
        <v>1029</v>
      </c>
      <c r="G142" s="12" t="s">
        <v>3023</v>
      </c>
    </row>
    <row r="143" spans="1:7" x14ac:dyDescent="0.2">
      <c r="A143" s="4" t="s">
        <v>181</v>
      </c>
      <c r="F143" t="s">
        <v>1030</v>
      </c>
      <c r="G143" s="12" t="s">
        <v>3024</v>
      </c>
    </row>
    <row r="144" spans="1:7" x14ac:dyDescent="0.2">
      <c r="A144" s="4" t="s">
        <v>182</v>
      </c>
      <c r="F144" t="s">
        <v>1031</v>
      </c>
      <c r="G144" s="12" t="s">
        <v>3025</v>
      </c>
    </row>
    <row r="145" spans="1:7" x14ac:dyDescent="0.2">
      <c r="A145" s="4" t="s">
        <v>183</v>
      </c>
      <c r="F145" t="s">
        <v>1032</v>
      </c>
      <c r="G145" s="12" t="s">
        <v>3026</v>
      </c>
    </row>
    <row r="146" spans="1:7" x14ac:dyDescent="0.2">
      <c r="A146" s="4" t="s">
        <v>184</v>
      </c>
      <c r="F146" t="s">
        <v>1033</v>
      </c>
      <c r="G146" s="12" t="s">
        <v>3027</v>
      </c>
    </row>
    <row r="147" spans="1:7" x14ac:dyDescent="0.2">
      <c r="A147" s="4" t="s">
        <v>185</v>
      </c>
      <c r="F147" t="s">
        <v>1034</v>
      </c>
      <c r="G147" s="12" t="s">
        <v>3028</v>
      </c>
    </row>
    <row r="148" spans="1:7" x14ac:dyDescent="0.2">
      <c r="A148" s="4" t="s">
        <v>186</v>
      </c>
      <c r="F148" t="s">
        <v>1035</v>
      </c>
      <c r="G148" s="12" t="s">
        <v>3029</v>
      </c>
    </row>
    <row r="149" spans="1:7" x14ac:dyDescent="0.2">
      <c r="A149" s="4" t="s">
        <v>187</v>
      </c>
      <c r="F149" t="s">
        <v>1036</v>
      </c>
      <c r="G149" s="12" t="s">
        <v>3030</v>
      </c>
    </row>
    <row r="150" spans="1:7" x14ac:dyDescent="0.2">
      <c r="A150" s="4" t="s">
        <v>188</v>
      </c>
      <c r="F150" t="s">
        <v>1037</v>
      </c>
      <c r="G150" s="12" t="s">
        <v>3031</v>
      </c>
    </row>
    <row r="151" spans="1:7" x14ac:dyDescent="0.2">
      <c r="A151" s="4" t="s">
        <v>189</v>
      </c>
      <c r="F151" t="s">
        <v>1038</v>
      </c>
      <c r="G151" s="12" t="s">
        <v>3032</v>
      </c>
    </row>
    <row r="152" spans="1:7" x14ac:dyDescent="0.2">
      <c r="A152" s="4" t="s">
        <v>190</v>
      </c>
      <c r="F152" t="s">
        <v>1039</v>
      </c>
      <c r="G152" s="12" t="s">
        <v>3033</v>
      </c>
    </row>
    <row r="153" spans="1:7" x14ac:dyDescent="0.2">
      <c r="A153" s="4" t="s">
        <v>191</v>
      </c>
      <c r="F153" t="s">
        <v>1040</v>
      </c>
      <c r="G153" s="12" t="s">
        <v>3034</v>
      </c>
    </row>
    <row r="154" spans="1:7" x14ac:dyDescent="0.2">
      <c r="A154" s="4" t="s">
        <v>192</v>
      </c>
      <c r="F154" t="s">
        <v>1041</v>
      </c>
      <c r="G154" s="12" t="s">
        <v>3035</v>
      </c>
    </row>
    <row r="155" spans="1:7" x14ac:dyDescent="0.2">
      <c r="A155" s="4" t="s">
        <v>193</v>
      </c>
      <c r="F155" t="s">
        <v>1042</v>
      </c>
      <c r="G155" s="12" t="s">
        <v>3036</v>
      </c>
    </row>
    <row r="156" spans="1:7" x14ac:dyDescent="0.2">
      <c r="A156" s="4" t="s">
        <v>194</v>
      </c>
      <c r="F156" t="s">
        <v>1043</v>
      </c>
      <c r="G156" s="12" t="s">
        <v>3037</v>
      </c>
    </row>
    <row r="157" spans="1:7" x14ac:dyDescent="0.2">
      <c r="A157" s="4" t="s">
        <v>195</v>
      </c>
      <c r="F157" t="s">
        <v>1044</v>
      </c>
      <c r="G157" s="15" t="s">
        <v>3038</v>
      </c>
    </row>
    <row r="158" spans="1:7" x14ac:dyDescent="0.2">
      <c r="A158" s="4" t="s">
        <v>196</v>
      </c>
      <c r="F158" t="s">
        <v>1045</v>
      </c>
      <c r="G158" s="12" t="s">
        <v>3039</v>
      </c>
    </row>
    <row r="159" spans="1:7" x14ac:dyDescent="0.2">
      <c r="A159" s="4" t="s">
        <v>197</v>
      </c>
      <c r="F159" t="s">
        <v>1046</v>
      </c>
      <c r="G159" s="12" t="s">
        <v>3040</v>
      </c>
    </row>
    <row r="160" spans="1:7" x14ac:dyDescent="0.2">
      <c r="A160" s="4" t="s">
        <v>198</v>
      </c>
      <c r="F160" t="s">
        <v>1047</v>
      </c>
      <c r="G160" s="12" t="s">
        <v>3041</v>
      </c>
    </row>
    <row r="161" spans="1:7" x14ac:dyDescent="0.2">
      <c r="A161" s="4" t="s">
        <v>199</v>
      </c>
      <c r="F161" t="s">
        <v>1048</v>
      </c>
      <c r="G161" s="12" t="s">
        <v>3042</v>
      </c>
    </row>
    <row r="162" spans="1:7" x14ac:dyDescent="0.2">
      <c r="A162" s="4" t="s">
        <v>200</v>
      </c>
      <c r="F162" t="s">
        <v>1049</v>
      </c>
      <c r="G162" s="12" t="s">
        <v>3043</v>
      </c>
    </row>
    <row r="163" spans="1:7" x14ac:dyDescent="0.2">
      <c r="A163" s="4" t="s">
        <v>201</v>
      </c>
      <c r="F163" t="s">
        <v>1050</v>
      </c>
      <c r="G163" s="12" t="s">
        <v>3044</v>
      </c>
    </row>
    <row r="164" spans="1:7" x14ac:dyDescent="0.2">
      <c r="A164" s="4" t="s">
        <v>202</v>
      </c>
      <c r="F164" t="s">
        <v>1051</v>
      </c>
      <c r="G164" s="12" t="s">
        <v>3045</v>
      </c>
    </row>
    <row r="165" spans="1:7" x14ac:dyDescent="0.2">
      <c r="A165" s="4" t="s">
        <v>203</v>
      </c>
      <c r="F165" t="s">
        <v>1052</v>
      </c>
      <c r="G165" s="12" t="s">
        <v>3046</v>
      </c>
    </row>
    <row r="166" spans="1:7" x14ac:dyDescent="0.2">
      <c r="A166" s="4" t="s">
        <v>204</v>
      </c>
      <c r="F166" t="s">
        <v>1053</v>
      </c>
      <c r="G166" s="12" t="s">
        <v>3047</v>
      </c>
    </row>
    <row r="167" spans="1:7" x14ac:dyDescent="0.2">
      <c r="A167" s="4" t="s">
        <v>205</v>
      </c>
      <c r="F167" t="s">
        <v>1054</v>
      </c>
      <c r="G167" s="12" t="s">
        <v>3048</v>
      </c>
    </row>
    <row r="168" spans="1:7" x14ac:dyDescent="0.2">
      <c r="A168" s="4" t="s">
        <v>206</v>
      </c>
      <c r="F168" t="s">
        <v>1055</v>
      </c>
      <c r="G168" s="12" t="s">
        <v>3049</v>
      </c>
    </row>
    <row r="169" spans="1:7" x14ac:dyDescent="0.2">
      <c r="A169" s="4" t="s">
        <v>207</v>
      </c>
      <c r="F169" t="s">
        <v>1056</v>
      </c>
      <c r="G169" s="12" t="s">
        <v>3050</v>
      </c>
    </row>
    <row r="170" spans="1:7" x14ac:dyDescent="0.2">
      <c r="A170" s="4" t="s">
        <v>208</v>
      </c>
      <c r="F170" t="s">
        <v>1057</v>
      </c>
      <c r="G170" s="12" t="s">
        <v>3051</v>
      </c>
    </row>
    <row r="171" spans="1:7" x14ac:dyDescent="0.2">
      <c r="A171" s="4" t="s">
        <v>209</v>
      </c>
      <c r="F171" t="s">
        <v>1058</v>
      </c>
      <c r="G171" s="12" t="s">
        <v>3052</v>
      </c>
    </row>
    <row r="172" spans="1:7" x14ac:dyDescent="0.2">
      <c r="A172" s="4" t="s">
        <v>210</v>
      </c>
      <c r="F172" t="s">
        <v>1059</v>
      </c>
      <c r="G172" s="12" t="s">
        <v>3053</v>
      </c>
    </row>
    <row r="173" spans="1:7" x14ac:dyDescent="0.2">
      <c r="A173" s="4" t="s">
        <v>211</v>
      </c>
      <c r="F173" t="s">
        <v>1060</v>
      </c>
      <c r="G173" s="12" t="s">
        <v>3054</v>
      </c>
    </row>
    <row r="174" spans="1:7" x14ac:dyDescent="0.2">
      <c r="A174" s="4" t="s">
        <v>212</v>
      </c>
      <c r="F174" t="s">
        <v>1061</v>
      </c>
      <c r="G174" s="12" t="s">
        <v>3055</v>
      </c>
    </row>
    <row r="175" spans="1:7" x14ac:dyDescent="0.2">
      <c r="A175" s="4" t="s">
        <v>213</v>
      </c>
      <c r="F175" t="s">
        <v>1062</v>
      </c>
      <c r="G175" s="12" t="s">
        <v>3056</v>
      </c>
    </row>
    <row r="176" spans="1:7" x14ac:dyDescent="0.2">
      <c r="A176" s="4" t="s">
        <v>214</v>
      </c>
      <c r="F176" t="s">
        <v>1063</v>
      </c>
      <c r="G176" s="12" t="s">
        <v>3057</v>
      </c>
    </row>
    <row r="177" spans="1:7" x14ac:dyDescent="0.2">
      <c r="A177" s="4" t="s">
        <v>215</v>
      </c>
      <c r="F177" t="s">
        <v>1064</v>
      </c>
      <c r="G177" s="12" t="s">
        <v>3058</v>
      </c>
    </row>
    <row r="178" spans="1:7" x14ac:dyDescent="0.2">
      <c r="A178" s="4" t="s">
        <v>216</v>
      </c>
      <c r="F178" t="s">
        <v>1065</v>
      </c>
      <c r="G178" s="12" t="s">
        <v>3059</v>
      </c>
    </row>
    <row r="179" spans="1:7" x14ac:dyDescent="0.2">
      <c r="A179" s="4" t="s">
        <v>217</v>
      </c>
      <c r="F179" t="s">
        <v>1066</v>
      </c>
      <c r="G179" s="12" t="s">
        <v>3060</v>
      </c>
    </row>
    <row r="180" spans="1:7" x14ac:dyDescent="0.2">
      <c r="A180" s="4" t="s">
        <v>218</v>
      </c>
      <c r="F180" t="s">
        <v>1067</v>
      </c>
      <c r="G180" s="12" t="s">
        <v>3061</v>
      </c>
    </row>
    <row r="181" spans="1:7" x14ac:dyDescent="0.2">
      <c r="A181" s="4" t="s">
        <v>219</v>
      </c>
      <c r="F181" t="s">
        <v>1068</v>
      </c>
      <c r="G181" s="12" t="s">
        <v>3062</v>
      </c>
    </row>
    <row r="182" spans="1:7" x14ac:dyDescent="0.2">
      <c r="A182" s="4" t="s">
        <v>220</v>
      </c>
      <c r="F182" t="s">
        <v>1069</v>
      </c>
      <c r="G182" s="12" t="s">
        <v>3063</v>
      </c>
    </row>
    <row r="183" spans="1:7" x14ac:dyDescent="0.2">
      <c r="A183" s="4" t="s">
        <v>221</v>
      </c>
      <c r="F183" t="s">
        <v>1070</v>
      </c>
      <c r="G183" s="12" t="s">
        <v>3064</v>
      </c>
    </row>
    <row r="184" spans="1:7" x14ac:dyDescent="0.2">
      <c r="A184" s="4" t="s">
        <v>222</v>
      </c>
      <c r="F184" t="s">
        <v>1071</v>
      </c>
      <c r="G184" s="12" t="s">
        <v>3065</v>
      </c>
    </row>
    <row r="185" spans="1:7" x14ac:dyDescent="0.2">
      <c r="A185" s="4" t="s">
        <v>223</v>
      </c>
      <c r="F185" t="s">
        <v>1072</v>
      </c>
      <c r="G185" s="12" t="s">
        <v>3066</v>
      </c>
    </row>
    <row r="186" spans="1:7" x14ac:dyDescent="0.2">
      <c r="A186" s="4" t="s">
        <v>224</v>
      </c>
      <c r="F186" t="s">
        <v>1073</v>
      </c>
      <c r="G186" s="12" t="s">
        <v>3067</v>
      </c>
    </row>
    <row r="187" spans="1:7" x14ac:dyDescent="0.2">
      <c r="A187" s="4" t="s">
        <v>225</v>
      </c>
      <c r="F187" t="s">
        <v>1074</v>
      </c>
      <c r="G187" s="12" t="s">
        <v>3068</v>
      </c>
    </row>
    <row r="188" spans="1:7" x14ac:dyDescent="0.2">
      <c r="A188" s="4" t="s">
        <v>226</v>
      </c>
      <c r="F188" t="s">
        <v>1075</v>
      </c>
      <c r="G188" s="12" t="s">
        <v>3069</v>
      </c>
    </row>
    <row r="189" spans="1:7" x14ac:dyDescent="0.2">
      <c r="A189" s="4" t="s">
        <v>227</v>
      </c>
      <c r="F189" t="s">
        <v>1076</v>
      </c>
      <c r="G189" s="12" t="s">
        <v>3070</v>
      </c>
    </row>
    <row r="190" spans="1:7" x14ac:dyDescent="0.2">
      <c r="A190" s="4" t="s">
        <v>228</v>
      </c>
      <c r="F190" t="s">
        <v>1077</v>
      </c>
      <c r="G190" s="12" t="s">
        <v>3071</v>
      </c>
    </row>
    <row r="191" spans="1:7" x14ac:dyDescent="0.2">
      <c r="A191" s="4" t="s">
        <v>229</v>
      </c>
      <c r="F191" t="s">
        <v>1078</v>
      </c>
      <c r="G191" s="12" t="s">
        <v>3072</v>
      </c>
    </row>
    <row r="192" spans="1:7" x14ac:dyDescent="0.2">
      <c r="A192" s="4" t="s">
        <v>230</v>
      </c>
      <c r="F192" t="s">
        <v>1079</v>
      </c>
      <c r="G192" s="12" t="s">
        <v>3073</v>
      </c>
    </row>
    <row r="193" spans="1:7" x14ac:dyDescent="0.2">
      <c r="A193" s="4" t="s">
        <v>231</v>
      </c>
      <c r="F193" t="s">
        <v>1080</v>
      </c>
      <c r="G193" s="12" t="s">
        <v>3074</v>
      </c>
    </row>
    <row r="194" spans="1:7" x14ac:dyDescent="0.2">
      <c r="A194" s="4" t="s">
        <v>232</v>
      </c>
      <c r="F194" t="s">
        <v>1081</v>
      </c>
      <c r="G194" s="12" t="s">
        <v>3075</v>
      </c>
    </row>
    <row r="195" spans="1:7" x14ac:dyDescent="0.2">
      <c r="A195" s="4" t="s">
        <v>233</v>
      </c>
      <c r="F195" t="s">
        <v>1082</v>
      </c>
      <c r="G195" s="12" t="s">
        <v>3076</v>
      </c>
    </row>
    <row r="196" spans="1:7" x14ac:dyDescent="0.2">
      <c r="A196" s="4" t="s">
        <v>234</v>
      </c>
      <c r="F196" t="s">
        <v>1083</v>
      </c>
      <c r="G196" s="12" t="s">
        <v>3077</v>
      </c>
    </row>
    <row r="197" spans="1:7" x14ac:dyDescent="0.2">
      <c r="A197" s="4" t="s">
        <v>235</v>
      </c>
      <c r="F197" t="s">
        <v>1084</v>
      </c>
      <c r="G197" s="12" t="s">
        <v>3078</v>
      </c>
    </row>
    <row r="198" spans="1:7" x14ac:dyDescent="0.2">
      <c r="A198" s="4" t="s">
        <v>236</v>
      </c>
      <c r="F198" t="s">
        <v>1085</v>
      </c>
      <c r="G198" s="12" t="s">
        <v>3079</v>
      </c>
    </row>
    <row r="199" spans="1:7" x14ac:dyDescent="0.2">
      <c r="A199" s="4" t="s">
        <v>237</v>
      </c>
      <c r="F199" t="s">
        <v>1086</v>
      </c>
      <c r="G199" s="12" t="s">
        <v>3080</v>
      </c>
    </row>
    <row r="200" spans="1:7" x14ac:dyDescent="0.2">
      <c r="A200" s="4" t="s">
        <v>238</v>
      </c>
      <c r="F200" t="s">
        <v>1087</v>
      </c>
      <c r="G200" s="12" t="s">
        <v>3081</v>
      </c>
    </row>
    <row r="201" spans="1:7" x14ac:dyDescent="0.2">
      <c r="A201" s="4" t="s">
        <v>239</v>
      </c>
      <c r="F201" t="s">
        <v>1088</v>
      </c>
      <c r="G201" s="12" t="s">
        <v>3082</v>
      </c>
    </row>
    <row r="202" spans="1:7" x14ac:dyDescent="0.2">
      <c r="A202" s="4" t="s">
        <v>240</v>
      </c>
      <c r="F202" t="s">
        <v>1089</v>
      </c>
      <c r="G202" s="12" t="s">
        <v>3083</v>
      </c>
    </row>
    <row r="203" spans="1:7" x14ac:dyDescent="0.2">
      <c r="A203" s="4" t="s">
        <v>241</v>
      </c>
      <c r="F203" t="s">
        <v>1090</v>
      </c>
      <c r="G203" s="12" t="s">
        <v>3084</v>
      </c>
    </row>
    <row r="204" spans="1:7" x14ac:dyDescent="0.2">
      <c r="A204" s="4" t="s">
        <v>242</v>
      </c>
      <c r="F204" t="s">
        <v>1091</v>
      </c>
      <c r="G204" s="12" t="s">
        <v>3085</v>
      </c>
    </row>
    <row r="205" spans="1:7" x14ac:dyDescent="0.2">
      <c r="A205" s="4" t="s">
        <v>243</v>
      </c>
      <c r="F205" t="s">
        <v>1092</v>
      </c>
      <c r="G205" s="12" t="s">
        <v>3086</v>
      </c>
    </row>
    <row r="206" spans="1:7" x14ac:dyDescent="0.2">
      <c r="A206" s="4" t="s">
        <v>244</v>
      </c>
      <c r="F206" t="s">
        <v>1093</v>
      </c>
      <c r="G206" s="12" t="s">
        <v>3087</v>
      </c>
    </row>
    <row r="207" spans="1:7" x14ac:dyDescent="0.2">
      <c r="A207" s="4" t="s">
        <v>245</v>
      </c>
      <c r="F207" t="s">
        <v>1094</v>
      </c>
      <c r="G207" s="12" t="s">
        <v>3088</v>
      </c>
    </row>
    <row r="208" spans="1:7" x14ac:dyDescent="0.2">
      <c r="A208" s="4" t="s">
        <v>246</v>
      </c>
      <c r="F208" t="s">
        <v>1095</v>
      </c>
      <c r="G208" s="12" t="s">
        <v>3089</v>
      </c>
    </row>
    <row r="209" spans="1:7" x14ac:dyDescent="0.2">
      <c r="A209" s="4" t="s">
        <v>247</v>
      </c>
      <c r="F209" t="s">
        <v>1096</v>
      </c>
      <c r="G209" s="12" t="s">
        <v>3090</v>
      </c>
    </row>
    <row r="210" spans="1:7" x14ac:dyDescent="0.2">
      <c r="A210" s="4" t="s">
        <v>248</v>
      </c>
      <c r="F210" t="s">
        <v>1097</v>
      </c>
      <c r="G210" s="12" t="s">
        <v>3091</v>
      </c>
    </row>
    <row r="211" spans="1:7" x14ac:dyDescent="0.2">
      <c r="A211" s="4" t="s">
        <v>249</v>
      </c>
      <c r="F211" t="s">
        <v>1098</v>
      </c>
      <c r="G211" s="12" t="s">
        <v>3092</v>
      </c>
    </row>
    <row r="212" spans="1:7" x14ac:dyDescent="0.2">
      <c r="A212" s="4" t="s">
        <v>250</v>
      </c>
      <c r="F212" t="s">
        <v>1099</v>
      </c>
      <c r="G212" s="12" t="s">
        <v>3093</v>
      </c>
    </row>
    <row r="213" spans="1:7" x14ac:dyDescent="0.2">
      <c r="A213" s="4" t="s">
        <v>251</v>
      </c>
      <c r="F213" t="s">
        <v>1100</v>
      </c>
      <c r="G213" s="14" t="s">
        <v>3094</v>
      </c>
    </row>
    <row r="214" spans="1:7" x14ac:dyDescent="0.2">
      <c r="A214" s="4" t="s">
        <v>252</v>
      </c>
      <c r="F214" t="s">
        <v>1101</v>
      </c>
      <c r="G214" s="12" t="s">
        <v>3095</v>
      </c>
    </row>
    <row r="215" spans="1:7" x14ac:dyDescent="0.2">
      <c r="A215" s="4" t="s">
        <v>253</v>
      </c>
      <c r="F215" t="s">
        <v>1102</v>
      </c>
      <c r="G215" s="12" t="s">
        <v>3096</v>
      </c>
    </row>
    <row r="216" spans="1:7" x14ac:dyDescent="0.2">
      <c r="A216" s="4" t="s">
        <v>254</v>
      </c>
      <c r="F216" t="s">
        <v>1103</v>
      </c>
      <c r="G216" s="12" t="s">
        <v>3097</v>
      </c>
    </row>
    <row r="217" spans="1:7" x14ac:dyDescent="0.2">
      <c r="A217" s="4" t="s">
        <v>255</v>
      </c>
      <c r="F217" t="s">
        <v>1104</v>
      </c>
      <c r="G217" s="12" t="s">
        <v>3098</v>
      </c>
    </row>
    <row r="218" spans="1:7" x14ac:dyDescent="0.2">
      <c r="A218" s="4" t="s">
        <v>256</v>
      </c>
      <c r="F218" t="s">
        <v>1105</v>
      </c>
      <c r="G218" s="12" t="s">
        <v>3099</v>
      </c>
    </row>
    <row r="219" spans="1:7" x14ac:dyDescent="0.2">
      <c r="A219" s="4" t="s">
        <v>257</v>
      </c>
      <c r="F219" t="s">
        <v>1106</v>
      </c>
      <c r="G219" s="12" t="s">
        <v>3100</v>
      </c>
    </row>
    <row r="220" spans="1:7" x14ac:dyDescent="0.2">
      <c r="A220" s="4" t="s">
        <v>258</v>
      </c>
      <c r="F220" t="s">
        <v>1107</v>
      </c>
      <c r="G220" s="12" t="s">
        <v>3101</v>
      </c>
    </row>
    <row r="221" spans="1:7" x14ac:dyDescent="0.2">
      <c r="A221" s="4" t="s">
        <v>259</v>
      </c>
      <c r="F221" t="s">
        <v>1108</v>
      </c>
      <c r="G221" s="12" t="s">
        <v>3102</v>
      </c>
    </row>
    <row r="222" spans="1:7" x14ac:dyDescent="0.2">
      <c r="A222" s="4" t="s">
        <v>260</v>
      </c>
      <c r="F222" t="s">
        <v>1109</v>
      </c>
      <c r="G222" s="12" t="s">
        <v>3103</v>
      </c>
    </row>
    <row r="223" spans="1:7" x14ac:dyDescent="0.2">
      <c r="A223" s="4" t="s">
        <v>261</v>
      </c>
      <c r="F223" t="s">
        <v>1110</v>
      </c>
      <c r="G223" s="12" t="s">
        <v>3104</v>
      </c>
    </row>
    <row r="224" spans="1:7" x14ac:dyDescent="0.2">
      <c r="A224" s="4" t="s">
        <v>262</v>
      </c>
      <c r="F224" t="s">
        <v>1111</v>
      </c>
      <c r="G224" s="12" t="s">
        <v>3105</v>
      </c>
    </row>
    <row r="225" spans="1:7" x14ac:dyDescent="0.2">
      <c r="A225" s="6" t="s">
        <v>263</v>
      </c>
      <c r="F225" t="s">
        <v>1112</v>
      </c>
      <c r="G225" s="12" t="s">
        <v>3106</v>
      </c>
    </row>
    <row r="226" spans="1:7" x14ac:dyDescent="0.2">
      <c r="A226" s="4" t="s">
        <v>264</v>
      </c>
      <c r="F226" t="s">
        <v>1113</v>
      </c>
      <c r="G226" s="14" t="s">
        <v>3107</v>
      </c>
    </row>
    <row r="227" spans="1:7" x14ac:dyDescent="0.2">
      <c r="A227" s="4" t="s">
        <v>265</v>
      </c>
      <c r="F227" t="s">
        <v>1114</v>
      </c>
      <c r="G227" s="12" t="s">
        <v>3108</v>
      </c>
    </row>
    <row r="228" spans="1:7" x14ac:dyDescent="0.2">
      <c r="A228" s="4" t="s">
        <v>266</v>
      </c>
      <c r="F228" t="s">
        <v>1115</v>
      </c>
      <c r="G228" s="12" t="s">
        <v>3109</v>
      </c>
    </row>
    <row r="229" spans="1:7" x14ac:dyDescent="0.2">
      <c r="A229" s="4" t="s">
        <v>267</v>
      </c>
      <c r="F229" t="s">
        <v>1116</v>
      </c>
      <c r="G229" s="12" t="s">
        <v>3110</v>
      </c>
    </row>
    <row r="230" spans="1:7" x14ac:dyDescent="0.2">
      <c r="A230" s="4" t="s">
        <v>268</v>
      </c>
      <c r="F230" t="s">
        <v>1117</v>
      </c>
      <c r="G230" s="12" t="s">
        <v>3111</v>
      </c>
    </row>
    <row r="231" spans="1:7" x14ac:dyDescent="0.2">
      <c r="A231" s="4" t="s">
        <v>269</v>
      </c>
      <c r="F231" t="s">
        <v>1118</v>
      </c>
      <c r="G231" s="12" t="s">
        <v>3112</v>
      </c>
    </row>
    <row r="232" spans="1:7" x14ac:dyDescent="0.2">
      <c r="A232" s="4" t="s">
        <v>270</v>
      </c>
      <c r="F232" t="s">
        <v>1119</v>
      </c>
      <c r="G232" s="14" t="s">
        <v>3113</v>
      </c>
    </row>
    <row r="233" spans="1:7" x14ac:dyDescent="0.2">
      <c r="A233" s="4" t="s">
        <v>271</v>
      </c>
      <c r="F233" t="s">
        <v>1120</v>
      </c>
      <c r="G233" s="14" t="s">
        <v>3114</v>
      </c>
    </row>
    <row r="234" spans="1:7" x14ac:dyDescent="0.2">
      <c r="A234" s="4" t="s">
        <v>272</v>
      </c>
      <c r="F234" t="s">
        <v>1121</v>
      </c>
      <c r="G234" s="12" t="s">
        <v>3115</v>
      </c>
    </row>
    <row r="235" spans="1:7" x14ac:dyDescent="0.2">
      <c r="A235" s="4" t="s">
        <v>273</v>
      </c>
      <c r="F235" t="s">
        <v>1122</v>
      </c>
      <c r="G235" s="12" t="s">
        <v>3116</v>
      </c>
    </row>
    <row r="236" spans="1:7" x14ac:dyDescent="0.2">
      <c r="A236" s="4" t="s">
        <v>274</v>
      </c>
      <c r="F236" t="s">
        <v>1123</v>
      </c>
      <c r="G236" s="12" t="s">
        <v>3117</v>
      </c>
    </row>
    <row r="237" spans="1:7" x14ac:dyDescent="0.2">
      <c r="A237" s="4" t="s">
        <v>275</v>
      </c>
      <c r="F237" t="s">
        <v>1124</v>
      </c>
      <c r="G237" s="12" t="s">
        <v>3118</v>
      </c>
    </row>
    <row r="238" spans="1:7" x14ac:dyDescent="0.2">
      <c r="A238" s="4" t="s">
        <v>276</v>
      </c>
      <c r="F238" t="s">
        <v>1125</v>
      </c>
      <c r="G238" s="12" t="s">
        <v>3119</v>
      </c>
    </row>
    <row r="239" spans="1:7" x14ac:dyDescent="0.2">
      <c r="A239" s="4" t="s">
        <v>277</v>
      </c>
      <c r="F239" t="s">
        <v>1126</v>
      </c>
      <c r="G239" s="12" t="s">
        <v>3120</v>
      </c>
    </row>
    <row r="240" spans="1:7" x14ac:dyDescent="0.2">
      <c r="A240" s="4" t="s">
        <v>278</v>
      </c>
      <c r="F240" t="s">
        <v>1127</v>
      </c>
      <c r="G240" s="12" t="s">
        <v>3121</v>
      </c>
    </row>
    <row r="241" spans="1:7" x14ac:dyDescent="0.2">
      <c r="A241" s="4" t="s">
        <v>279</v>
      </c>
      <c r="F241" t="s">
        <v>1128</v>
      </c>
      <c r="G241" s="12" t="s">
        <v>3122</v>
      </c>
    </row>
    <row r="242" spans="1:7" x14ac:dyDescent="0.2">
      <c r="A242" s="4" t="s">
        <v>280</v>
      </c>
      <c r="F242" t="s">
        <v>1129</v>
      </c>
      <c r="G242" s="12" t="s">
        <v>3123</v>
      </c>
    </row>
    <row r="243" spans="1:7" x14ac:dyDescent="0.2">
      <c r="A243" s="4" t="s">
        <v>281</v>
      </c>
      <c r="F243" t="s">
        <v>1130</v>
      </c>
      <c r="G243" s="12" t="s">
        <v>3124</v>
      </c>
    </row>
    <row r="244" spans="1:7" x14ac:dyDescent="0.2">
      <c r="A244" s="4" t="s">
        <v>282</v>
      </c>
      <c r="F244" t="s">
        <v>1131</v>
      </c>
      <c r="G244" s="12" t="s">
        <v>3125</v>
      </c>
    </row>
    <row r="245" spans="1:7" x14ac:dyDescent="0.2">
      <c r="A245" s="4" t="s">
        <v>283</v>
      </c>
      <c r="F245" t="s">
        <v>1132</v>
      </c>
      <c r="G245" s="12" t="s">
        <v>3126</v>
      </c>
    </row>
    <row r="246" spans="1:7" x14ac:dyDescent="0.2">
      <c r="A246" s="4" t="s">
        <v>284</v>
      </c>
      <c r="F246" t="s">
        <v>1133</v>
      </c>
      <c r="G246" s="12" t="s">
        <v>3127</v>
      </c>
    </row>
    <row r="247" spans="1:7" x14ac:dyDescent="0.2">
      <c r="A247" s="4" t="s">
        <v>285</v>
      </c>
      <c r="F247" t="s">
        <v>1134</v>
      </c>
      <c r="G247" s="12" t="s">
        <v>3128</v>
      </c>
    </row>
    <row r="248" spans="1:7" x14ac:dyDescent="0.2">
      <c r="A248" s="4" t="s">
        <v>286</v>
      </c>
      <c r="F248" t="s">
        <v>1135</v>
      </c>
      <c r="G248" s="12" t="s">
        <v>3129</v>
      </c>
    </row>
    <row r="249" spans="1:7" x14ac:dyDescent="0.2">
      <c r="A249" s="4" t="s">
        <v>287</v>
      </c>
      <c r="F249" t="s">
        <v>1136</v>
      </c>
      <c r="G249" s="12" t="s">
        <v>3130</v>
      </c>
    </row>
    <row r="250" spans="1:7" x14ac:dyDescent="0.2">
      <c r="A250" s="4" t="s">
        <v>288</v>
      </c>
      <c r="F250" t="s">
        <v>1137</v>
      </c>
      <c r="G250" s="14" t="s">
        <v>3131</v>
      </c>
    </row>
    <row r="251" spans="1:7" x14ac:dyDescent="0.2">
      <c r="A251" s="4" t="s">
        <v>289</v>
      </c>
      <c r="F251" t="s">
        <v>1138</v>
      </c>
      <c r="G251" s="12" t="s">
        <v>3132</v>
      </c>
    </row>
    <row r="252" spans="1:7" x14ac:dyDescent="0.2">
      <c r="A252" s="4" t="s">
        <v>290</v>
      </c>
      <c r="F252" t="s">
        <v>1139</v>
      </c>
      <c r="G252" s="12" t="s">
        <v>3133</v>
      </c>
    </row>
    <row r="253" spans="1:7" x14ac:dyDescent="0.2">
      <c r="A253" s="4" t="s">
        <v>291</v>
      </c>
      <c r="F253" t="s">
        <v>1140</v>
      </c>
      <c r="G253" s="12" t="s">
        <v>3134</v>
      </c>
    </row>
    <row r="254" spans="1:7" x14ac:dyDescent="0.2">
      <c r="A254" s="4" t="s">
        <v>292</v>
      </c>
      <c r="F254" t="s">
        <v>1141</v>
      </c>
      <c r="G254" s="12" t="s">
        <v>3135</v>
      </c>
    </row>
    <row r="255" spans="1:7" x14ac:dyDescent="0.2">
      <c r="A255" s="4" t="s">
        <v>293</v>
      </c>
      <c r="F255" t="s">
        <v>1142</v>
      </c>
      <c r="G255" s="12" t="s">
        <v>3136</v>
      </c>
    </row>
    <row r="256" spans="1:7" x14ac:dyDescent="0.2">
      <c r="A256" s="4" t="s">
        <v>294</v>
      </c>
      <c r="F256" t="s">
        <v>1143</v>
      </c>
      <c r="G256" s="12" t="s">
        <v>3137</v>
      </c>
    </row>
    <row r="257" spans="1:7" x14ac:dyDescent="0.2">
      <c r="A257" s="4" t="s">
        <v>295</v>
      </c>
      <c r="F257" t="s">
        <v>1144</v>
      </c>
      <c r="G257" s="12" t="s">
        <v>3138</v>
      </c>
    </row>
    <row r="258" spans="1:7" x14ac:dyDescent="0.2">
      <c r="A258" s="4" t="s">
        <v>296</v>
      </c>
      <c r="F258" t="s">
        <v>1145</v>
      </c>
      <c r="G258" s="12" t="s">
        <v>3139</v>
      </c>
    </row>
    <row r="259" spans="1:7" x14ac:dyDescent="0.2">
      <c r="A259" s="4" t="s">
        <v>297</v>
      </c>
      <c r="F259" t="s">
        <v>1146</v>
      </c>
      <c r="G259" s="12" t="s">
        <v>3140</v>
      </c>
    </row>
    <row r="260" spans="1:7" x14ac:dyDescent="0.2">
      <c r="A260" s="4" t="s">
        <v>298</v>
      </c>
      <c r="F260" t="s">
        <v>1147</v>
      </c>
      <c r="G260" s="12" t="s">
        <v>3141</v>
      </c>
    </row>
    <row r="261" spans="1:7" x14ac:dyDescent="0.2">
      <c r="A261" s="4" t="s">
        <v>299</v>
      </c>
      <c r="F261" t="s">
        <v>1148</v>
      </c>
      <c r="G261" s="12" t="s">
        <v>3142</v>
      </c>
    </row>
    <row r="262" spans="1:7" x14ac:dyDescent="0.2">
      <c r="A262" s="4" t="s">
        <v>300</v>
      </c>
      <c r="F262" t="s">
        <v>1149</v>
      </c>
      <c r="G262" s="12" t="s">
        <v>3143</v>
      </c>
    </row>
    <row r="263" spans="1:7" x14ac:dyDescent="0.2">
      <c r="A263" s="4" t="s">
        <v>301</v>
      </c>
      <c r="F263" t="s">
        <v>1150</v>
      </c>
      <c r="G263" s="12" t="s">
        <v>3144</v>
      </c>
    </row>
    <row r="264" spans="1:7" x14ac:dyDescent="0.2">
      <c r="A264" s="4" t="s">
        <v>302</v>
      </c>
      <c r="F264" t="s">
        <v>1151</v>
      </c>
      <c r="G264" s="12" t="s">
        <v>3145</v>
      </c>
    </row>
    <row r="265" spans="1:7" x14ac:dyDescent="0.2">
      <c r="A265" s="4" t="s">
        <v>303</v>
      </c>
      <c r="F265" t="s">
        <v>1152</v>
      </c>
      <c r="G265" s="12" t="s">
        <v>3146</v>
      </c>
    </row>
    <row r="266" spans="1:7" x14ac:dyDescent="0.2">
      <c r="A266" s="4" t="s">
        <v>304</v>
      </c>
      <c r="F266" t="s">
        <v>1153</v>
      </c>
      <c r="G266" s="12" t="s">
        <v>3147</v>
      </c>
    </row>
    <row r="267" spans="1:7" x14ac:dyDescent="0.2">
      <c r="A267" s="4" t="s">
        <v>305</v>
      </c>
      <c r="F267" t="s">
        <v>1154</v>
      </c>
      <c r="G267" s="12" t="s">
        <v>3148</v>
      </c>
    </row>
    <row r="268" spans="1:7" x14ac:dyDescent="0.2">
      <c r="A268" s="4" t="s">
        <v>306</v>
      </c>
      <c r="F268" t="s">
        <v>1155</v>
      </c>
      <c r="G268" s="12" t="s">
        <v>3149</v>
      </c>
    </row>
    <row r="269" spans="1:7" x14ac:dyDescent="0.2">
      <c r="A269" s="4" t="s">
        <v>307</v>
      </c>
      <c r="F269" t="s">
        <v>1156</v>
      </c>
      <c r="G269" s="12" t="s">
        <v>3150</v>
      </c>
    </row>
    <row r="270" spans="1:7" x14ac:dyDescent="0.2">
      <c r="A270" s="4" t="s">
        <v>308</v>
      </c>
      <c r="F270" t="s">
        <v>1157</v>
      </c>
      <c r="G270" s="12" t="s">
        <v>3151</v>
      </c>
    </row>
    <row r="271" spans="1:7" x14ac:dyDescent="0.2">
      <c r="A271" s="4" t="s">
        <v>309</v>
      </c>
      <c r="F271" t="s">
        <v>1158</v>
      </c>
      <c r="G271" s="12" t="s">
        <v>3152</v>
      </c>
    </row>
    <row r="272" spans="1:7" x14ac:dyDescent="0.2">
      <c r="A272" s="4" t="s">
        <v>310</v>
      </c>
      <c r="F272" t="s">
        <v>1159</v>
      </c>
      <c r="G272" s="12" t="s">
        <v>3153</v>
      </c>
    </row>
    <row r="273" spans="1:7" x14ac:dyDescent="0.2">
      <c r="A273" s="4" t="s">
        <v>311</v>
      </c>
      <c r="F273" t="s">
        <v>1160</v>
      </c>
      <c r="G273" s="12" t="s">
        <v>3154</v>
      </c>
    </row>
    <row r="274" spans="1:7" x14ac:dyDescent="0.2">
      <c r="A274" s="4" t="s">
        <v>312</v>
      </c>
      <c r="F274" t="s">
        <v>1161</v>
      </c>
      <c r="G274" s="12" t="s">
        <v>3155</v>
      </c>
    </row>
    <row r="275" spans="1:7" x14ac:dyDescent="0.2">
      <c r="A275" s="4" t="s">
        <v>313</v>
      </c>
      <c r="F275" t="s">
        <v>1162</v>
      </c>
      <c r="G275" s="12" t="s">
        <v>3156</v>
      </c>
    </row>
    <row r="276" spans="1:7" x14ac:dyDescent="0.2">
      <c r="A276" s="4" t="s">
        <v>314</v>
      </c>
      <c r="F276" t="s">
        <v>1163</v>
      </c>
      <c r="G276" s="12" t="s">
        <v>3157</v>
      </c>
    </row>
    <row r="277" spans="1:7" x14ac:dyDescent="0.2">
      <c r="A277" s="4" t="s">
        <v>315</v>
      </c>
      <c r="F277" t="s">
        <v>1164</v>
      </c>
      <c r="G277" s="12" t="s">
        <v>3158</v>
      </c>
    </row>
    <row r="278" spans="1:7" x14ac:dyDescent="0.2">
      <c r="A278" s="4" t="s">
        <v>316</v>
      </c>
      <c r="F278" t="s">
        <v>1165</v>
      </c>
      <c r="G278" s="16" t="s">
        <v>3159</v>
      </c>
    </row>
    <row r="279" spans="1:7" x14ac:dyDescent="0.2">
      <c r="A279" s="4" t="s">
        <v>317</v>
      </c>
      <c r="F279" t="s">
        <v>1166</v>
      </c>
      <c r="G279" s="12" t="s">
        <v>3160</v>
      </c>
    </row>
    <row r="280" spans="1:7" x14ac:dyDescent="0.2">
      <c r="A280" s="4" t="s">
        <v>318</v>
      </c>
      <c r="F280" t="s">
        <v>1167</v>
      </c>
      <c r="G280" s="12" t="s">
        <v>3161</v>
      </c>
    </row>
    <row r="281" spans="1:7" x14ac:dyDescent="0.2">
      <c r="A281" s="4" t="s">
        <v>319</v>
      </c>
      <c r="F281" t="s">
        <v>1168</v>
      </c>
      <c r="G281" s="12" t="s">
        <v>3162</v>
      </c>
    </row>
    <row r="282" spans="1:7" x14ac:dyDescent="0.2">
      <c r="A282" s="4" t="s">
        <v>320</v>
      </c>
      <c r="F282" t="s">
        <v>1169</v>
      </c>
      <c r="G282" s="12" t="s">
        <v>3163</v>
      </c>
    </row>
    <row r="283" spans="1:7" x14ac:dyDescent="0.2">
      <c r="A283" s="4" t="s">
        <v>321</v>
      </c>
      <c r="F283" t="s">
        <v>1170</v>
      </c>
      <c r="G283" s="12" t="s">
        <v>3164</v>
      </c>
    </row>
    <row r="284" spans="1:7" x14ac:dyDescent="0.2">
      <c r="A284" s="4" t="s">
        <v>322</v>
      </c>
      <c r="F284" t="s">
        <v>1171</v>
      </c>
      <c r="G284" s="12" t="s">
        <v>3165</v>
      </c>
    </row>
    <row r="285" spans="1:7" x14ac:dyDescent="0.2">
      <c r="A285" s="4" t="s">
        <v>323</v>
      </c>
      <c r="F285" t="s">
        <v>1172</v>
      </c>
      <c r="G285" s="12" t="s">
        <v>3166</v>
      </c>
    </row>
    <row r="286" spans="1:7" x14ac:dyDescent="0.2">
      <c r="A286" s="4" t="s">
        <v>324</v>
      </c>
      <c r="F286" t="s">
        <v>1173</v>
      </c>
      <c r="G286" s="12" t="s">
        <v>3167</v>
      </c>
    </row>
    <row r="287" spans="1:7" x14ac:dyDescent="0.2">
      <c r="A287" s="4" t="s">
        <v>325</v>
      </c>
      <c r="F287" t="s">
        <v>1174</v>
      </c>
      <c r="G287" s="12" t="s">
        <v>3168</v>
      </c>
    </row>
    <row r="288" spans="1:7" x14ac:dyDescent="0.2">
      <c r="A288" s="4" t="s">
        <v>326</v>
      </c>
      <c r="F288" t="s">
        <v>1175</v>
      </c>
      <c r="G288" s="12" t="s">
        <v>3169</v>
      </c>
    </row>
    <row r="289" spans="1:7" x14ac:dyDescent="0.2">
      <c r="A289" s="4" t="s">
        <v>327</v>
      </c>
      <c r="F289" t="s">
        <v>1176</v>
      </c>
      <c r="G289" s="12" t="s">
        <v>3170</v>
      </c>
    </row>
    <row r="290" spans="1:7" x14ac:dyDescent="0.2">
      <c r="A290" s="4" t="s">
        <v>328</v>
      </c>
      <c r="F290" t="s">
        <v>1177</v>
      </c>
      <c r="G290" s="12" t="s">
        <v>3171</v>
      </c>
    </row>
    <row r="291" spans="1:7" x14ac:dyDescent="0.2">
      <c r="A291" s="4" t="s">
        <v>329</v>
      </c>
      <c r="F291" t="s">
        <v>1178</v>
      </c>
      <c r="G291" s="12" t="s">
        <v>3172</v>
      </c>
    </row>
    <row r="292" spans="1:7" x14ac:dyDescent="0.2">
      <c r="A292" s="4" t="s">
        <v>330</v>
      </c>
      <c r="F292" t="s">
        <v>1179</v>
      </c>
      <c r="G292" s="12" t="s">
        <v>3173</v>
      </c>
    </row>
    <row r="293" spans="1:7" x14ac:dyDescent="0.2">
      <c r="A293" s="4" t="s">
        <v>331</v>
      </c>
      <c r="F293" t="s">
        <v>1180</v>
      </c>
      <c r="G293" s="12" t="s">
        <v>3174</v>
      </c>
    </row>
    <row r="294" spans="1:7" x14ac:dyDescent="0.2">
      <c r="A294" s="4" t="s">
        <v>332</v>
      </c>
      <c r="F294" t="s">
        <v>1181</v>
      </c>
      <c r="G294" s="12" t="s">
        <v>3175</v>
      </c>
    </row>
    <row r="295" spans="1:7" x14ac:dyDescent="0.2">
      <c r="A295" s="4" t="s">
        <v>333</v>
      </c>
      <c r="F295" t="s">
        <v>1182</v>
      </c>
      <c r="G295" s="12" t="s">
        <v>3176</v>
      </c>
    </row>
    <row r="296" spans="1:7" x14ac:dyDescent="0.2">
      <c r="A296" s="4" t="s">
        <v>334</v>
      </c>
      <c r="F296" t="s">
        <v>1183</v>
      </c>
      <c r="G296" s="12" t="s">
        <v>3177</v>
      </c>
    </row>
    <row r="297" spans="1:7" x14ac:dyDescent="0.2">
      <c r="A297" s="4" t="s">
        <v>335</v>
      </c>
      <c r="F297" t="s">
        <v>1184</v>
      </c>
      <c r="G297" s="12" t="s">
        <v>3178</v>
      </c>
    </row>
    <row r="298" spans="1:7" x14ac:dyDescent="0.2">
      <c r="A298" s="4" t="s">
        <v>336</v>
      </c>
      <c r="F298" t="s">
        <v>1185</v>
      </c>
      <c r="G298" s="12" t="s">
        <v>3179</v>
      </c>
    </row>
    <row r="299" spans="1:7" x14ac:dyDescent="0.2">
      <c r="A299" s="4" t="s">
        <v>337</v>
      </c>
      <c r="F299" t="s">
        <v>1186</v>
      </c>
      <c r="G299" s="12" t="s">
        <v>3180</v>
      </c>
    </row>
    <row r="300" spans="1:7" x14ac:dyDescent="0.2">
      <c r="A300" s="4" t="s">
        <v>338</v>
      </c>
      <c r="F300" t="s">
        <v>1187</v>
      </c>
      <c r="G300" s="12" t="s">
        <v>3181</v>
      </c>
    </row>
    <row r="301" spans="1:7" x14ac:dyDescent="0.2">
      <c r="A301" s="4" t="s">
        <v>339</v>
      </c>
      <c r="F301" t="s">
        <v>1188</v>
      </c>
      <c r="G301" s="12" t="s">
        <v>3182</v>
      </c>
    </row>
    <row r="302" spans="1:7" x14ac:dyDescent="0.2">
      <c r="A302" s="4" t="s">
        <v>340</v>
      </c>
      <c r="F302" t="s">
        <v>1189</v>
      </c>
      <c r="G302" s="12" t="s">
        <v>3183</v>
      </c>
    </row>
    <row r="303" spans="1:7" x14ac:dyDescent="0.2">
      <c r="A303" s="4" t="s">
        <v>341</v>
      </c>
      <c r="F303" t="s">
        <v>1190</v>
      </c>
      <c r="G303" s="12" t="s">
        <v>3184</v>
      </c>
    </row>
    <row r="304" spans="1:7" x14ac:dyDescent="0.2">
      <c r="A304" s="4" t="s">
        <v>342</v>
      </c>
      <c r="F304" t="s">
        <v>1191</v>
      </c>
      <c r="G304" s="12" t="s">
        <v>3185</v>
      </c>
    </row>
    <row r="305" spans="1:7" x14ac:dyDescent="0.2">
      <c r="A305" s="4" t="s">
        <v>343</v>
      </c>
      <c r="F305" t="s">
        <v>1192</v>
      </c>
      <c r="G305" s="12" t="s">
        <v>3186</v>
      </c>
    </row>
    <row r="306" spans="1:7" x14ac:dyDescent="0.2">
      <c r="A306" s="4" t="s">
        <v>344</v>
      </c>
      <c r="F306" t="s">
        <v>1193</v>
      </c>
      <c r="G306" s="12" t="s">
        <v>3187</v>
      </c>
    </row>
    <row r="307" spans="1:7" x14ac:dyDescent="0.2">
      <c r="A307" s="4" t="s">
        <v>345</v>
      </c>
      <c r="F307" t="s">
        <v>1194</v>
      </c>
      <c r="G307" s="12" t="s">
        <v>3188</v>
      </c>
    </row>
    <row r="308" spans="1:7" x14ac:dyDescent="0.2">
      <c r="A308" s="4" t="s">
        <v>346</v>
      </c>
      <c r="F308" t="s">
        <v>1195</v>
      </c>
      <c r="G308" s="12" t="s">
        <v>3189</v>
      </c>
    </row>
    <row r="309" spans="1:7" x14ac:dyDescent="0.2">
      <c r="A309" s="4" t="s">
        <v>347</v>
      </c>
      <c r="F309" t="s">
        <v>1196</v>
      </c>
      <c r="G309" s="12" t="s">
        <v>3190</v>
      </c>
    </row>
    <row r="310" spans="1:7" x14ac:dyDescent="0.2">
      <c r="A310" s="4" t="s">
        <v>348</v>
      </c>
      <c r="F310" t="s">
        <v>1197</v>
      </c>
      <c r="G310" s="12" t="s">
        <v>3191</v>
      </c>
    </row>
    <row r="311" spans="1:7" x14ac:dyDescent="0.2">
      <c r="A311" s="4" t="s">
        <v>349</v>
      </c>
      <c r="F311" t="s">
        <v>1198</v>
      </c>
      <c r="G311" s="14" t="s">
        <v>3192</v>
      </c>
    </row>
    <row r="312" spans="1:7" x14ac:dyDescent="0.2">
      <c r="A312" s="4" t="s">
        <v>350</v>
      </c>
      <c r="F312" t="s">
        <v>1199</v>
      </c>
      <c r="G312" s="12" t="s">
        <v>3193</v>
      </c>
    </row>
    <row r="313" spans="1:7" x14ac:dyDescent="0.2">
      <c r="A313" s="4" t="s">
        <v>351</v>
      </c>
      <c r="F313" t="s">
        <v>1200</v>
      </c>
      <c r="G313" s="14" t="s">
        <v>3194</v>
      </c>
    </row>
    <row r="314" spans="1:7" x14ac:dyDescent="0.2">
      <c r="A314" s="4" t="s">
        <v>352</v>
      </c>
      <c r="F314" t="s">
        <v>1201</v>
      </c>
      <c r="G314" s="14" t="s">
        <v>3195</v>
      </c>
    </row>
    <row r="315" spans="1:7" x14ac:dyDescent="0.2">
      <c r="A315" s="4" t="s">
        <v>353</v>
      </c>
      <c r="F315" t="s">
        <v>1202</v>
      </c>
      <c r="G315" s="14" t="s">
        <v>3196</v>
      </c>
    </row>
    <row r="316" spans="1:7" x14ac:dyDescent="0.2">
      <c r="A316" s="4" t="s">
        <v>354</v>
      </c>
      <c r="F316" t="s">
        <v>1203</v>
      </c>
      <c r="G316" s="14" t="s">
        <v>3197</v>
      </c>
    </row>
    <row r="317" spans="1:7" x14ac:dyDescent="0.2">
      <c r="A317" s="4" t="s">
        <v>355</v>
      </c>
      <c r="F317" t="s">
        <v>1204</v>
      </c>
      <c r="G317" s="12" t="s">
        <v>3198</v>
      </c>
    </row>
    <row r="318" spans="1:7" x14ac:dyDescent="0.2">
      <c r="A318" s="4" t="s">
        <v>356</v>
      </c>
      <c r="F318" t="s">
        <v>1205</v>
      </c>
      <c r="G318" s="12" t="s">
        <v>3199</v>
      </c>
    </row>
    <row r="319" spans="1:7" x14ac:dyDescent="0.2">
      <c r="A319" s="4" t="s">
        <v>357</v>
      </c>
      <c r="F319" t="s">
        <v>1206</v>
      </c>
      <c r="G319" s="12" t="s">
        <v>3200</v>
      </c>
    </row>
    <row r="320" spans="1:7" x14ac:dyDescent="0.2">
      <c r="A320" s="4" t="s">
        <v>358</v>
      </c>
      <c r="F320" t="s">
        <v>1207</v>
      </c>
      <c r="G320" s="14" t="s">
        <v>3201</v>
      </c>
    </row>
    <row r="321" spans="1:7" x14ac:dyDescent="0.2">
      <c r="A321" s="6" t="s">
        <v>359</v>
      </c>
      <c r="F321" t="s">
        <v>1208</v>
      </c>
      <c r="G321" s="12" t="s">
        <v>3202</v>
      </c>
    </row>
    <row r="322" spans="1:7" x14ac:dyDescent="0.2">
      <c r="A322" s="4" t="s">
        <v>360</v>
      </c>
      <c r="F322" t="s">
        <v>1209</v>
      </c>
      <c r="G322" s="14" t="s">
        <v>3203</v>
      </c>
    </row>
    <row r="323" spans="1:7" x14ac:dyDescent="0.2">
      <c r="A323" s="4" t="s">
        <v>361</v>
      </c>
      <c r="F323" t="s">
        <v>1210</v>
      </c>
      <c r="G323" s="14" t="s">
        <v>3204</v>
      </c>
    </row>
    <row r="324" spans="1:7" x14ac:dyDescent="0.2">
      <c r="A324" s="4" t="s">
        <v>362</v>
      </c>
      <c r="F324" t="s">
        <v>1211</v>
      </c>
      <c r="G324" s="14" t="s">
        <v>3205</v>
      </c>
    </row>
    <row r="325" spans="1:7" x14ac:dyDescent="0.2">
      <c r="A325" s="4" t="s">
        <v>363</v>
      </c>
      <c r="F325" t="s">
        <v>1212</v>
      </c>
      <c r="G325" s="12" t="s">
        <v>3206</v>
      </c>
    </row>
    <row r="326" spans="1:7" x14ac:dyDescent="0.2">
      <c r="A326" s="4" t="s">
        <v>364</v>
      </c>
      <c r="F326" t="s">
        <v>1213</v>
      </c>
      <c r="G326" s="12" t="s">
        <v>3207</v>
      </c>
    </row>
    <row r="327" spans="1:7" x14ac:dyDescent="0.2">
      <c r="A327" s="4" t="s">
        <v>365</v>
      </c>
      <c r="F327" t="s">
        <v>1214</v>
      </c>
      <c r="G327" s="12" t="s">
        <v>3208</v>
      </c>
    </row>
    <row r="328" spans="1:7" x14ac:dyDescent="0.2">
      <c r="A328" s="4" t="s">
        <v>366</v>
      </c>
      <c r="F328" t="s">
        <v>1215</v>
      </c>
      <c r="G328" s="12" t="s">
        <v>3209</v>
      </c>
    </row>
    <row r="329" spans="1:7" x14ac:dyDescent="0.2">
      <c r="A329" s="4" t="s">
        <v>367</v>
      </c>
      <c r="F329" t="s">
        <v>1216</v>
      </c>
      <c r="G329" s="12" t="s">
        <v>3210</v>
      </c>
    </row>
    <row r="330" spans="1:7" x14ac:dyDescent="0.2">
      <c r="A330" s="4" t="s">
        <v>368</v>
      </c>
      <c r="F330" t="s">
        <v>1217</v>
      </c>
      <c r="G330" s="14" t="s">
        <v>3211</v>
      </c>
    </row>
    <row r="331" spans="1:7" x14ac:dyDescent="0.2">
      <c r="A331" s="4" t="s">
        <v>369</v>
      </c>
      <c r="F331" t="s">
        <v>1218</v>
      </c>
      <c r="G331" s="12" t="s">
        <v>3212</v>
      </c>
    </row>
    <row r="332" spans="1:7" x14ac:dyDescent="0.2">
      <c r="A332" s="4" t="s">
        <v>370</v>
      </c>
      <c r="F332" t="s">
        <v>1219</v>
      </c>
      <c r="G332" s="12" t="s">
        <v>3213</v>
      </c>
    </row>
    <row r="333" spans="1:7" x14ac:dyDescent="0.2">
      <c r="A333" s="4" t="s">
        <v>371</v>
      </c>
      <c r="F333" t="s">
        <v>1220</v>
      </c>
      <c r="G333" s="14" t="s">
        <v>3214</v>
      </c>
    </row>
    <row r="334" spans="1:7" x14ac:dyDescent="0.2">
      <c r="A334" s="4" t="s">
        <v>372</v>
      </c>
      <c r="F334" t="s">
        <v>1221</v>
      </c>
      <c r="G334" s="14" t="s">
        <v>3215</v>
      </c>
    </row>
    <row r="335" spans="1:7" x14ac:dyDescent="0.2">
      <c r="A335" s="4" t="s">
        <v>373</v>
      </c>
      <c r="F335" t="s">
        <v>1222</v>
      </c>
      <c r="G335" s="12" t="s">
        <v>3216</v>
      </c>
    </row>
    <row r="336" spans="1:7" x14ac:dyDescent="0.2">
      <c r="A336" s="4" t="s">
        <v>374</v>
      </c>
      <c r="F336" t="s">
        <v>1223</v>
      </c>
      <c r="G336" s="14" t="s">
        <v>3217</v>
      </c>
    </row>
    <row r="337" spans="1:7" x14ac:dyDescent="0.2">
      <c r="A337" s="4" t="s">
        <v>375</v>
      </c>
      <c r="F337" t="s">
        <v>1224</v>
      </c>
      <c r="G337" s="12" t="s">
        <v>3218</v>
      </c>
    </row>
    <row r="338" spans="1:7" x14ac:dyDescent="0.2">
      <c r="A338" s="4" t="s">
        <v>376</v>
      </c>
      <c r="F338" t="s">
        <v>1225</v>
      </c>
      <c r="G338" s="13" t="s">
        <v>3219</v>
      </c>
    </row>
    <row r="339" spans="1:7" x14ac:dyDescent="0.2">
      <c r="A339" s="4" t="s">
        <v>377</v>
      </c>
      <c r="F339" t="s">
        <v>1226</v>
      </c>
      <c r="G339" s="12" t="s">
        <v>3220</v>
      </c>
    </row>
    <row r="340" spans="1:7" x14ac:dyDescent="0.2">
      <c r="A340" s="4" t="s">
        <v>378</v>
      </c>
      <c r="F340" t="s">
        <v>1227</v>
      </c>
      <c r="G340" s="14" t="s">
        <v>3221</v>
      </c>
    </row>
    <row r="341" spans="1:7" x14ac:dyDescent="0.2">
      <c r="A341" s="4" t="s">
        <v>379</v>
      </c>
      <c r="F341" t="s">
        <v>1228</v>
      </c>
      <c r="G341" s="12" t="s">
        <v>3222</v>
      </c>
    </row>
    <row r="342" spans="1:7" x14ac:dyDescent="0.2">
      <c r="A342" s="4" t="s">
        <v>380</v>
      </c>
      <c r="F342" t="s">
        <v>1229</v>
      </c>
      <c r="G342" s="14" t="s">
        <v>3223</v>
      </c>
    </row>
    <row r="343" spans="1:7" x14ac:dyDescent="0.2">
      <c r="A343" s="4" t="s">
        <v>381</v>
      </c>
      <c r="F343" t="s">
        <v>1230</v>
      </c>
      <c r="G343" s="14" t="s">
        <v>3224</v>
      </c>
    </row>
    <row r="344" spans="1:7" x14ac:dyDescent="0.2">
      <c r="A344" s="4" t="s">
        <v>382</v>
      </c>
      <c r="F344" t="s">
        <v>1231</v>
      </c>
      <c r="G344" s="12" t="s">
        <v>3225</v>
      </c>
    </row>
    <row r="345" spans="1:7" x14ac:dyDescent="0.2">
      <c r="A345" s="4" t="s">
        <v>383</v>
      </c>
      <c r="F345" t="s">
        <v>1232</v>
      </c>
      <c r="G345" s="12" t="s">
        <v>3226</v>
      </c>
    </row>
    <row r="346" spans="1:7" x14ac:dyDescent="0.2">
      <c r="A346" s="4" t="s">
        <v>384</v>
      </c>
      <c r="F346" t="s">
        <v>1233</v>
      </c>
      <c r="G346" s="12" t="s">
        <v>3227</v>
      </c>
    </row>
    <row r="347" spans="1:7" x14ac:dyDescent="0.2">
      <c r="A347" s="4" t="s">
        <v>385</v>
      </c>
      <c r="F347" t="s">
        <v>1234</v>
      </c>
      <c r="G347" s="14" t="s">
        <v>3228</v>
      </c>
    </row>
    <row r="348" spans="1:7" x14ac:dyDescent="0.2">
      <c r="A348" s="4" t="s">
        <v>386</v>
      </c>
      <c r="F348" t="s">
        <v>1235</v>
      </c>
      <c r="G348" s="12" t="s">
        <v>3229</v>
      </c>
    </row>
    <row r="349" spans="1:7" x14ac:dyDescent="0.2">
      <c r="A349" s="4" t="s">
        <v>387</v>
      </c>
      <c r="F349" t="s">
        <v>1236</v>
      </c>
      <c r="G349" s="14" t="s">
        <v>3230</v>
      </c>
    </row>
    <row r="350" spans="1:7" x14ac:dyDescent="0.2">
      <c r="A350" s="4" t="s">
        <v>388</v>
      </c>
      <c r="F350" t="s">
        <v>1237</v>
      </c>
      <c r="G350" s="14" t="s">
        <v>3231</v>
      </c>
    </row>
    <row r="351" spans="1:7" x14ac:dyDescent="0.2">
      <c r="A351" s="4" t="s">
        <v>389</v>
      </c>
      <c r="F351" t="s">
        <v>1238</v>
      </c>
      <c r="G351" s="13" t="s">
        <v>3232</v>
      </c>
    </row>
    <row r="352" spans="1:7" x14ac:dyDescent="0.2">
      <c r="A352" s="4" t="s">
        <v>390</v>
      </c>
      <c r="F352" t="s">
        <v>1239</v>
      </c>
      <c r="G352" s="14" t="s">
        <v>3233</v>
      </c>
    </row>
    <row r="353" spans="1:7" x14ac:dyDescent="0.2">
      <c r="A353" s="4" t="s">
        <v>391</v>
      </c>
      <c r="F353" t="s">
        <v>1240</v>
      </c>
      <c r="G353" s="12" t="s">
        <v>3234</v>
      </c>
    </row>
    <row r="354" spans="1:7" x14ac:dyDescent="0.2">
      <c r="A354" s="4" t="s">
        <v>392</v>
      </c>
      <c r="F354" t="s">
        <v>1241</v>
      </c>
      <c r="G354" s="14" t="s">
        <v>3235</v>
      </c>
    </row>
    <row r="355" spans="1:7" x14ac:dyDescent="0.2">
      <c r="A355" s="4" t="s">
        <v>393</v>
      </c>
      <c r="F355" t="s">
        <v>1242</v>
      </c>
      <c r="G355" s="14" t="s">
        <v>3236</v>
      </c>
    </row>
    <row r="356" spans="1:7" x14ac:dyDescent="0.2">
      <c r="A356" s="4" t="s">
        <v>394</v>
      </c>
      <c r="F356" t="s">
        <v>1243</v>
      </c>
      <c r="G356" s="12" t="s">
        <v>3237</v>
      </c>
    </row>
    <row r="357" spans="1:7" x14ac:dyDescent="0.2">
      <c r="A357" s="4" t="s">
        <v>395</v>
      </c>
      <c r="F357" t="s">
        <v>1244</v>
      </c>
      <c r="G357" s="14" t="s">
        <v>3238</v>
      </c>
    </row>
    <row r="358" spans="1:7" x14ac:dyDescent="0.2">
      <c r="A358" s="4" t="s">
        <v>396</v>
      </c>
      <c r="F358" t="s">
        <v>1245</v>
      </c>
      <c r="G358" s="14" t="s">
        <v>3239</v>
      </c>
    </row>
    <row r="359" spans="1:7" x14ac:dyDescent="0.2">
      <c r="A359" s="4" t="s">
        <v>397</v>
      </c>
      <c r="F359" t="s">
        <v>1246</v>
      </c>
      <c r="G359" s="14" t="s">
        <v>3240</v>
      </c>
    </row>
    <row r="360" spans="1:7" x14ac:dyDescent="0.2">
      <c r="A360" s="4" t="s">
        <v>398</v>
      </c>
      <c r="F360" t="s">
        <v>1247</v>
      </c>
      <c r="G360" s="12" t="s">
        <v>3241</v>
      </c>
    </row>
    <row r="361" spans="1:7" x14ac:dyDescent="0.2">
      <c r="A361" s="4" t="s">
        <v>399</v>
      </c>
      <c r="F361" t="s">
        <v>1248</v>
      </c>
      <c r="G361" s="12" t="s">
        <v>3242</v>
      </c>
    </row>
    <row r="362" spans="1:7" x14ac:dyDescent="0.2">
      <c r="A362" s="4" t="s">
        <v>400</v>
      </c>
      <c r="F362" t="s">
        <v>1249</v>
      </c>
      <c r="G362" s="12" t="s">
        <v>3243</v>
      </c>
    </row>
    <row r="363" spans="1:7" x14ac:dyDescent="0.2">
      <c r="A363" s="4" t="s">
        <v>401</v>
      </c>
      <c r="F363" t="s">
        <v>1250</v>
      </c>
      <c r="G363" s="12" t="s">
        <v>3244</v>
      </c>
    </row>
    <row r="364" spans="1:7" x14ac:dyDescent="0.2">
      <c r="A364" s="4" t="s">
        <v>402</v>
      </c>
      <c r="F364" t="s">
        <v>1251</v>
      </c>
      <c r="G364" s="12" t="s">
        <v>3245</v>
      </c>
    </row>
    <row r="365" spans="1:7" x14ac:dyDescent="0.2">
      <c r="A365" s="4" t="s">
        <v>403</v>
      </c>
      <c r="F365" t="s">
        <v>1252</v>
      </c>
      <c r="G365" s="12" t="s">
        <v>3246</v>
      </c>
    </row>
    <row r="366" spans="1:7" x14ac:dyDescent="0.2">
      <c r="A366" s="4" t="s">
        <v>404</v>
      </c>
      <c r="F366" t="s">
        <v>1253</v>
      </c>
      <c r="G366" s="14" t="s">
        <v>3247</v>
      </c>
    </row>
    <row r="367" spans="1:7" x14ac:dyDescent="0.2">
      <c r="A367" s="4" t="s">
        <v>405</v>
      </c>
      <c r="F367" t="s">
        <v>1254</v>
      </c>
      <c r="G367" s="12" t="s">
        <v>3248</v>
      </c>
    </row>
    <row r="368" spans="1:7" x14ac:dyDescent="0.2">
      <c r="A368" s="4" t="s">
        <v>406</v>
      </c>
      <c r="F368" t="s">
        <v>1255</v>
      </c>
      <c r="G368" s="14" t="s">
        <v>3249</v>
      </c>
    </row>
    <row r="369" spans="1:7" x14ac:dyDescent="0.2">
      <c r="A369" s="4" t="s">
        <v>407</v>
      </c>
      <c r="F369" t="s">
        <v>1256</v>
      </c>
      <c r="G369" s="14" t="s">
        <v>3250</v>
      </c>
    </row>
    <row r="370" spans="1:7" x14ac:dyDescent="0.2">
      <c r="A370" s="4" t="s">
        <v>408</v>
      </c>
      <c r="F370" t="s">
        <v>1257</v>
      </c>
      <c r="G370" s="14" t="s">
        <v>3251</v>
      </c>
    </row>
    <row r="371" spans="1:7" x14ac:dyDescent="0.2">
      <c r="A371" s="4" t="s">
        <v>409</v>
      </c>
      <c r="F371" t="s">
        <v>1258</v>
      </c>
      <c r="G371" s="14" t="s">
        <v>3252</v>
      </c>
    </row>
    <row r="372" spans="1:7" x14ac:dyDescent="0.2">
      <c r="A372" s="4" t="s">
        <v>410</v>
      </c>
      <c r="F372" t="s">
        <v>1259</v>
      </c>
      <c r="G372" s="12" t="s">
        <v>3253</v>
      </c>
    </row>
    <row r="373" spans="1:7" x14ac:dyDescent="0.2">
      <c r="A373" s="4" t="s">
        <v>411</v>
      </c>
      <c r="F373" t="s">
        <v>1260</v>
      </c>
      <c r="G373" s="14" t="s">
        <v>3254</v>
      </c>
    </row>
    <row r="374" spans="1:7" x14ac:dyDescent="0.2">
      <c r="A374" s="4" t="s">
        <v>412</v>
      </c>
      <c r="F374" t="s">
        <v>1261</v>
      </c>
      <c r="G374" s="14" t="s">
        <v>3255</v>
      </c>
    </row>
    <row r="375" spans="1:7" x14ac:dyDescent="0.2">
      <c r="A375" s="4" t="s">
        <v>413</v>
      </c>
      <c r="F375" t="s">
        <v>1262</v>
      </c>
      <c r="G375" s="12" t="s">
        <v>3256</v>
      </c>
    </row>
    <row r="376" spans="1:7" x14ac:dyDescent="0.2">
      <c r="A376" s="4" t="s">
        <v>414</v>
      </c>
      <c r="F376" t="s">
        <v>1263</v>
      </c>
      <c r="G376" s="14" t="s">
        <v>3257</v>
      </c>
    </row>
    <row r="377" spans="1:7" x14ac:dyDescent="0.2">
      <c r="A377" s="4" t="s">
        <v>415</v>
      </c>
      <c r="F377" t="s">
        <v>1264</v>
      </c>
      <c r="G377" s="14" t="s">
        <v>3258</v>
      </c>
    </row>
    <row r="378" spans="1:7" x14ac:dyDescent="0.2">
      <c r="A378" s="4" t="s">
        <v>416</v>
      </c>
      <c r="F378" t="s">
        <v>1265</v>
      </c>
      <c r="G378" s="12" t="s">
        <v>3259</v>
      </c>
    </row>
    <row r="379" spans="1:7" x14ac:dyDescent="0.2">
      <c r="A379" s="4" t="s">
        <v>417</v>
      </c>
      <c r="F379" t="s">
        <v>1266</v>
      </c>
      <c r="G379" s="14" t="s">
        <v>3260</v>
      </c>
    </row>
    <row r="380" spans="1:7" x14ac:dyDescent="0.2">
      <c r="A380" s="4" t="s">
        <v>418</v>
      </c>
      <c r="F380" t="s">
        <v>1267</v>
      </c>
      <c r="G380" s="14" t="s">
        <v>3261</v>
      </c>
    </row>
    <row r="381" spans="1:7" x14ac:dyDescent="0.2">
      <c r="A381" s="4" t="s">
        <v>419</v>
      </c>
      <c r="F381" t="s">
        <v>1268</v>
      </c>
      <c r="G381" s="14" t="s">
        <v>3262</v>
      </c>
    </row>
    <row r="382" spans="1:7" x14ac:dyDescent="0.2">
      <c r="A382" s="4" t="s">
        <v>420</v>
      </c>
      <c r="F382" t="s">
        <v>1269</v>
      </c>
      <c r="G382" s="12" t="s">
        <v>3263</v>
      </c>
    </row>
    <row r="383" spans="1:7" x14ac:dyDescent="0.2">
      <c r="A383" s="4" t="s">
        <v>421</v>
      </c>
      <c r="F383" t="s">
        <v>1270</v>
      </c>
      <c r="G383" s="14" t="s">
        <v>3264</v>
      </c>
    </row>
    <row r="384" spans="1:7" x14ac:dyDescent="0.2">
      <c r="A384" s="4" t="s">
        <v>422</v>
      </c>
      <c r="F384" t="s">
        <v>1271</v>
      </c>
      <c r="G384" s="14" t="s">
        <v>3265</v>
      </c>
    </row>
    <row r="385" spans="1:7" x14ac:dyDescent="0.2">
      <c r="A385" s="4" t="s">
        <v>423</v>
      </c>
      <c r="F385" t="s">
        <v>1272</v>
      </c>
      <c r="G385" s="14" t="s">
        <v>3266</v>
      </c>
    </row>
    <row r="386" spans="1:7" x14ac:dyDescent="0.2">
      <c r="A386" s="4" t="s">
        <v>424</v>
      </c>
      <c r="F386" t="s">
        <v>1273</v>
      </c>
      <c r="G386" s="12" t="s">
        <v>3267</v>
      </c>
    </row>
    <row r="387" spans="1:7" x14ac:dyDescent="0.2">
      <c r="A387" s="4" t="s">
        <v>425</v>
      </c>
      <c r="F387" t="s">
        <v>1274</v>
      </c>
      <c r="G387" s="12" t="s">
        <v>3268</v>
      </c>
    </row>
    <row r="388" spans="1:7" x14ac:dyDescent="0.2">
      <c r="A388" s="4" t="s">
        <v>426</v>
      </c>
      <c r="F388" t="s">
        <v>1275</v>
      </c>
      <c r="G388" s="13" t="s">
        <v>3269</v>
      </c>
    </row>
    <row r="389" spans="1:7" x14ac:dyDescent="0.2">
      <c r="A389" s="4" t="s">
        <v>427</v>
      </c>
      <c r="F389" t="s">
        <v>1276</v>
      </c>
      <c r="G389" s="14" t="s">
        <v>3270</v>
      </c>
    </row>
    <row r="390" spans="1:7" x14ac:dyDescent="0.2">
      <c r="A390" s="4" t="s">
        <v>428</v>
      </c>
      <c r="F390" t="s">
        <v>1277</v>
      </c>
      <c r="G390" s="12" t="s">
        <v>3271</v>
      </c>
    </row>
    <row r="391" spans="1:7" x14ac:dyDescent="0.2">
      <c r="A391" s="4" t="s">
        <v>429</v>
      </c>
      <c r="F391" t="s">
        <v>1278</v>
      </c>
      <c r="G391" s="12" t="s">
        <v>3272</v>
      </c>
    </row>
    <row r="392" spans="1:7" x14ac:dyDescent="0.2">
      <c r="A392" s="4" t="s">
        <v>430</v>
      </c>
      <c r="F392" t="s">
        <v>1279</v>
      </c>
      <c r="G392" s="12" t="s">
        <v>3273</v>
      </c>
    </row>
    <row r="393" spans="1:7" x14ac:dyDescent="0.2">
      <c r="A393" s="4" t="s">
        <v>431</v>
      </c>
      <c r="F393" t="s">
        <v>1280</v>
      </c>
      <c r="G393" s="12" t="s">
        <v>3274</v>
      </c>
    </row>
    <row r="394" spans="1:7" x14ac:dyDescent="0.2">
      <c r="A394" s="4" t="s">
        <v>432</v>
      </c>
      <c r="F394" t="s">
        <v>1281</v>
      </c>
      <c r="G394" s="14" t="s">
        <v>3275</v>
      </c>
    </row>
    <row r="395" spans="1:7" x14ac:dyDescent="0.2">
      <c r="A395" s="4" t="s">
        <v>433</v>
      </c>
      <c r="F395" t="s">
        <v>1282</v>
      </c>
      <c r="G395" s="14" t="s">
        <v>3276</v>
      </c>
    </row>
    <row r="396" spans="1:7" x14ac:dyDescent="0.2">
      <c r="A396" s="4" t="s">
        <v>434</v>
      </c>
      <c r="F396" t="s">
        <v>1283</v>
      </c>
      <c r="G396" s="12" t="s">
        <v>3277</v>
      </c>
    </row>
    <row r="397" spans="1:7" x14ac:dyDescent="0.2">
      <c r="A397" s="4" t="s">
        <v>435</v>
      </c>
      <c r="F397" t="s">
        <v>1284</v>
      </c>
      <c r="G397" s="14" t="s">
        <v>3278</v>
      </c>
    </row>
    <row r="398" spans="1:7" x14ac:dyDescent="0.2">
      <c r="A398" s="4" t="s">
        <v>436</v>
      </c>
      <c r="F398" t="s">
        <v>1285</v>
      </c>
      <c r="G398" s="12" t="s">
        <v>3279</v>
      </c>
    </row>
    <row r="399" spans="1:7" x14ac:dyDescent="0.2">
      <c r="A399" s="4" t="s">
        <v>437</v>
      </c>
      <c r="F399" t="s">
        <v>1286</v>
      </c>
      <c r="G399" s="14" t="s">
        <v>3280</v>
      </c>
    </row>
    <row r="400" spans="1:7" x14ac:dyDescent="0.2">
      <c r="A400" s="4" t="s">
        <v>438</v>
      </c>
      <c r="F400" t="s">
        <v>1287</v>
      </c>
      <c r="G400" s="14" t="s">
        <v>3281</v>
      </c>
    </row>
    <row r="401" spans="1:7" x14ac:dyDescent="0.2">
      <c r="A401" s="4" t="s">
        <v>439</v>
      </c>
      <c r="F401" t="s">
        <v>1288</v>
      </c>
      <c r="G401" s="14" t="s">
        <v>3282</v>
      </c>
    </row>
    <row r="402" spans="1:7" x14ac:dyDescent="0.2">
      <c r="A402" s="4" t="s">
        <v>440</v>
      </c>
      <c r="F402" t="s">
        <v>1289</v>
      </c>
      <c r="G402" s="12" t="s">
        <v>3283</v>
      </c>
    </row>
    <row r="403" spans="1:7" x14ac:dyDescent="0.2">
      <c r="A403" s="4" t="s">
        <v>441</v>
      </c>
      <c r="F403" t="s">
        <v>1290</v>
      </c>
      <c r="G403" s="14" t="s">
        <v>3284</v>
      </c>
    </row>
    <row r="404" spans="1:7" x14ac:dyDescent="0.2">
      <c r="A404" s="4" t="s">
        <v>442</v>
      </c>
      <c r="F404" t="s">
        <v>1291</v>
      </c>
      <c r="G404" s="12" t="s">
        <v>3285</v>
      </c>
    </row>
    <row r="405" spans="1:7" x14ac:dyDescent="0.2">
      <c r="A405" s="4" t="s">
        <v>443</v>
      </c>
      <c r="F405" t="s">
        <v>1292</v>
      </c>
      <c r="G405" s="14" t="s">
        <v>3286</v>
      </c>
    </row>
    <row r="406" spans="1:7" x14ac:dyDescent="0.2">
      <c r="A406" s="4" t="s">
        <v>444</v>
      </c>
      <c r="F406" t="s">
        <v>1293</v>
      </c>
      <c r="G406" s="14" t="s">
        <v>3287</v>
      </c>
    </row>
    <row r="407" spans="1:7" x14ac:dyDescent="0.2">
      <c r="A407" s="4" t="s">
        <v>445</v>
      </c>
      <c r="F407" t="s">
        <v>1294</v>
      </c>
      <c r="G407" s="14" t="s">
        <v>3288</v>
      </c>
    </row>
    <row r="408" spans="1:7" x14ac:dyDescent="0.2">
      <c r="A408" s="4" t="s">
        <v>446</v>
      </c>
      <c r="F408" t="s">
        <v>1295</v>
      </c>
      <c r="G408" s="14" t="s">
        <v>3289</v>
      </c>
    </row>
    <row r="409" spans="1:7" x14ac:dyDescent="0.2">
      <c r="A409" s="4" t="s">
        <v>447</v>
      </c>
      <c r="F409" t="s">
        <v>1296</v>
      </c>
      <c r="G409" s="12" t="s">
        <v>3290</v>
      </c>
    </row>
    <row r="410" spans="1:7" x14ac:dyDescent="0.2">
      <c r="A410" s="4" t="s">
        <v>448</v>
      </c>
      <c r="F410" t="s">
        <v>1297</v>
      </c>
      <c r="G410" s="14" t="s">
        <v>3291</v>
      </c>
    </row>
    <row r="411" spans="1:7" x14ac:dyDescent="0.2">
      <c r="A411" s="4" t="s">
        <v>449</v>
      </c>
      <c r="F411" t="s">
        <v>1298</v>
      </c>
      <c r="G411" s="14" t="s">
        <v>3292</v>
      </c>
    </row>
    <row r="412" spans="1:7" x14ac:dyDescent="0.2">
      <c r="A412" s="4" t="s">
        <v>450</v>
      </c>
      <c r="F412" t="s">
        <v>1299</v>
      </c>
      <c r="G412" s="12" t="s">
        <v>3293</v>
      </c>
    </row>
    <row r="413" spans="1:7" x14ac:dyDescent="0.2">
      <c r="A413" s="4" t="s">
        <v>451</v>
      </c>
      <c r="F413" t="s">
        <v>1300</v>
      </c>
      <c r="G413" s="14" t="s">
        <v>3294</v>
      </c>
    </row>
    <row r="414" spans="1:7" x14ac:dyDescent="0.2">
      <c r="A414" s="4" t="s">
        <v>452</v>
      </c>
      <c r="F414" t="s">
        <v>1301</v>
      </c>
      <c r="G414" s="12" t="s">
        <v>3295</v>
      </c>
    </row>
    <row r="415" spans="1:7" x14ac:dyDescent="0.2">
      <c r="A415" s="4" t="s">
        <v>453</v>
      </c>
      <c r="F415" t="s">
        <v>1302</v>
      </c>
      <c r="G415" s="12" t="s">
        <v>3296</v>
      </c>
    </row>
    <row r="416" spans="1:7" x14ac:dyDescent="0.2">
      <c r="A416" s="4" t="s">
        <v>454</v>
      </c>
      <c r="F416" t="s">
        <v>1303</v>
      </c>
      <c r="G416" s="12" t="s">
        <v>3297</v>
      </c>
    </row>
    <row r="417" spans="1:7" x14ac:dyDescent="0.2">
      <c r="A417" s="4" t="s">
        <v>455</v>
      </c>
      <c r="F417" t="s">
        <v>1304</v>
      </c>
      <c r="G417" s="14" t="s">
        <v>3298</v>
      </c>
    </row>
    <row r="418" spans="1:7" x14ac:dyDescent="0.2">
      <c r="A418" s="4" t="s">
        <v>456</v>
      </c>
      <c r="F418" t="s">
        <v>1305</v>
      </c>
      <c r="G418" s="14" t="s">
        <v>3299</v>
      </c>
    </row>
    <row r="419" spans="1:7" x14ac:dyDescent="0.2">
      <c r="A419" s="4" t="s">
        <v>457</v>
      </c>
      <c r="F419" t="s">
        <v>1306</v>
      </c>
      <c r="G419" s="12" t="s">
        <v>3300</v>
      </c>
    </row>
    <row r="420" spans="1:7" x14ac:dyDescent="0.2">
      <c r="A420" s="4" t="s">
        <v>458</v>
      </c>
      <c r="F420" t="s">
        <v>1307</v>
      </c>
      <c r="G420" s="12" t="s">
        <v>3301</v>
      </c>
    </row>
    <row r="421" spans="1:7" x14ac:dyDescent="0.2">
      <c r="A421" s="4" t="s">
        <v>459</v>
      </c>
      <c r="F421" t="s">
        <v>1308</v>
      </c>
      <c r="G421" s="14" t="s">
        <v>3302</v>
      </c>
    </row>
    <row r="422" spans="1:7" x14ac:dyDescent="0.2">
      <c r="A422" s="4" t="s">
        <v>460</v>
      </c>
      <c r="F422" t="s">
        <v>1309</v>
      </c>
      <c r="G422" s="14" t="s">
        <v>3303</v>
      </c>
    </row>
    <row r="423" spans="1:7" x14ac:dyDescent="0.2">
      <c r="A423" s="4" t="s">
        <v>461</v>
      </c>
      <c r="F423" t="s">
        <v>1310</v>
      </c>
      <c r="G423" s="14" t="s">
        <v>3304</v>
      </c>
    </row>
    <row r="424" spans="1:7" x14ac:dyDescent="0.2">
      <c r="A424" s="4" t="s">
        <v>462</v>
      </c>
      <c r="F424" t="s">
        <v>1311</v>
      </c>
      <c r="G424" s="14" t="s">
        <v>3305</v>
      </c>
    </row>
    <row r="425" spans="1:7" x14ac:dyDescent="0.2">
      <c r="A425" s="4" t="s">
        <v>463</v>
      </c>
      <c r="F425" t="s">
        <v>1312</v>
      </c>
      <c r="G425" s="14" t="s">
        <v>3306</v>
      </c>
    </row>
    <row r="426" spans="1:7" x14ac:dyDescent="0.2">
      <c r="A426" s="4" t="s">
        <v>464</v>
      </c>
      <c r="F426" t="s">
        <v>1313</v>
      </c>
      <c r="G426" s="12" t="s">
        <v>3307</v>
      </c>
    </row>
    <row r="427" spans="1:7" x14ac:dyDescent="0.2">
      <c r="A427" s="4" t="s">
        <v>465</v>
      </c>
      <c r="F427" t="s">
        <v>1314</v>
      </c>
      <c r="G427" s="12" t="s">
        <v>3308</v>
      </c>
    </row>
    <row r="428" spans="1:7" x14ac:dyDescent="0.2">
      <c r="A428" s="4" t="s">
        <v>466</v>
      </c>
      <c r="F428" t="s">
        <v>1315</v>
      </c>
      <c r="G428" s="14" t="s">
        <v>3309</v>
      </c>
    </row>
    <row r="429" spans="1:7" x14ac:dyDescent="0.2">
      <c r="A429" s="4" t="s">
        <v>467</v>
      </c>
      <c r="F429" t="s">
        <v>1316</v>
      </c>
      <c r="G429" s="14" t="s">
        <v>3310</v>
      </c>
    </row>
    <row r="430" spans="1:7" x14ac:dyDescent="0.2">
      <c r="A430" s="4" t="s">
        <v>468</v>
      </c>
      <c r="F430" t="s">
        <v>1317</v>
      </c>
      <c r="G430" s="14" t="s">
        <v>3311</v>
      </c>
    </row>
    <row r="431" spans="1:7" x14ac:dyDescent="0.2">
      <c r="A431" s="4" t="s">
        <v>469</v>
      </c>
      <c r="F431" t="s">
        <v>1318</v>
      </c>
      <c r="G431" s="12" t="s">
        <v>3312</v>
      </c>
    </row>
    <row r="432" spans="1:7" x14ac:dyDescent="0.2">
      <c r="A432" s="4" t="s">
        <v>470</v>
      </c>
      <c r="F432" t="s">
        <v>1319</v>
      </c>
      <c r="G432" s="12" t="s">
        <v>3313</v>
      </c>
    </row>
    <row r="433" spans="1:7" x14ac:dyDescent="0.2">
      <c r="A433" s="4" t="s">
        <v>471</v>
      </c>
      <c r="F433" t="s">
        <v>1320</v>
      </c>
      <c r="G433" s="14" t="s">
        <v>3314</v>
      </c>
    </row>
    <row r="434" spans="1:7" x14ac:dyDescent="0.2">
      <c r="A434" s="4" t="s">
        <v>472</v>
      </c>
      <c r="F434" t="s">
        <v>1321</v>
      </c>
      <c r="G434" s="14" t="s">
        <v>3315</v>
      </c>
    </row>
    <row r="435" spans="1:7" x14ac:dyDescent="0.2">
      <c r="A435" s="4" t="s">
        <v>473</v>
      </c>
      <c r="F435" t="s">
        <v>1322</v>
      </c>
      <c r="G435" s="12" t="s">
        <v>3316</v>
      </c>
    </row>
    <row r="436" spans="1:7" x14ac:dyDescent="0.2">
      <c r="A436" s="4" t="s">
        <v>474</v>
      </c>
      <c r="F436" t="s">
        <v>1323</v>
      </c>
      <c r="G436" s="14" t="s">
        <v>3317</v>
      </c>
    </row>
    <row r="437" spans="1:7" x14ac:dyDescent="0.2">
      <c r="A437" s="4" t="s">
        <v>475</v>
      </c>
      <c r="F437" t="s">
        <v>1324</v>
      </c>
      <c r="G437" s="14" t="s">
        <v>3318</v>
      </c>
    </row>
    <row r="438" spans="1:7" x14ac:dyDescent="0.2">
      <c r="A438" s="4" t="s">
        <v>476</v>
      </c>
      <c r="F438" t="s">
        <v>1325</v>
      </c>
      <c r="G438" s="14" t="s">
        <v>3319</v>
      </c>
    </row>
    <row r="439" spans="1:7" x14ac:dyDescent="0.2">
      <c r="A439" s="4" t="s">
        <v>477</v>
      </c>
      <c r="F439" t="s">
        <v>1326</v>
      </c>
      <c r="G439" s="12" t="s">
        <v>3320</v>
      </c>
    </row>
    <row r="440" spans="1:7" x14ac:dyDescent="0.2">
      <c r="A440" s="4" t="s">
        <v>478</v>
      </c>
      <c r="F440" t="s">
        <v>1327</v>
      </c>
      <c r="G440" s="12" t="s">
        <v>3321</v>
      </c>
    </row>
    <row r="441" spans="1:7" x14ac:dyDescent="0.2">
      <c r="A441" s="4" t="s">
        <v>479</v>
      </c>
      <c r="F441" t="s">
        <v>1328</v>
      </c>
      <c r="G441" s="12" t="s">
        <v>3322</v>
      </c>
    </row>
    <row r="442" spans="1:7" x14ac:dyDescent="0.2">
      <c r="A442" s="4" t="s">
        <v>480</v>
      </c>
      <c r="F442" t="s">
        <v>1329</v>
      </c>
      <c r="G442" s="14" t="s">
        <v>3323</v>
      </c>
    </row>
    <row r="443" spans="1:7" x14ac:dyDescent="0.2">
      <c r="A443" s="4" t="s">
        <v>481</v>
      </c>
      <c r="F443" t="s">
        <v>1330</v>
      </c>
      <c r="G443" s="12" t="s">
        <v>3324</v>
      </c>
    </row>
    <row r="444" spans="1:7" x14ac:dyDescent="0.2">
      <c r="A444" s="4" t="s">
        <v>482</v>
      </c>
      <c r="F444" t="s">
        <v>1331</v>
      </c>
      <c r="G444" s="12" t="s">
        <v>3325</v>
      </c>
    </row>
    <row r="445" spans="1:7" x14ac:dyDescent="0.2">
      <c r="A445" s="4" t="s">
        <v>483</v>
      </c>
      <c r="F445" t="s">
        <v>1332</v>
      </c>
      <c r="G445" s="14" t="s">
        <v>3326</v>
      </c>
    </row>
    <row r="446" spans="1:7" x14ac:dyDescent="0.2">
      <c r="A446" s="4" t="s">
        <v>484</v>
      </c>
      <c r="F446" t="s">
        <v>1333</v>
      </c>
      <c r="G446" s="12" t="s">
        <v>3327</v>
      </c>
    </row>
    <row r="447" spans="1:7" x14ac:dyDescent="0.2">
      <c r="A447" s="4" t="s">
        <v>485</v>
      </c>
      <c r="F447" t="s">
        <v>1334</v>
      </c>
      <c r="G447" s="14" t="s">
        <v>3328</v>
      </c>
    </row>
    <row r="448" spans="1:7" x14ac:dyDescent="0.2">
      <c r="A448" s="4" t="s">
        <v>486</v>
      </c>
      <c r="F448" t="s">
        <v>1335</v>
      </c>
      <c r="G448" s="14" t="s">
        <v>3329</v>
      </c>
    </row>
    <row r="449" spans="1:7" x14ac:dyDescent="0.2">
      <c r="A449" s="4" t="s">
        <v>487</v>
      </c>
      <c r="F449" t="s">
        <v>1336</v>
      </c>
      <c r="G449" s="12" t="s">
        <v>3330</v>
      </c>
    </row>
    <row r="450" spans="1:7" x14ac:dyDescent="0.2">
      <c r="A450" s="4" t="s">
        <v>488</v>
      </c>
      <c r="F450" t="s">
        <v>1337</v>
      </c>
      <c r="G450" s="14" t="s">
        <v>3331</v>
      </c>
    </row>
    <row r="451" spans="1:7" x14ac:dyDescent="0.2">
      <c r="A451" s="4" t="s">
        <v>489</v>
      </c>
      <c r="F451" t="s">
        <v>1338</v>
      </c>
      <c r="G451" s="14" t="s">
        <v>3332</v>
      </c>
    </row>
    <row r="452" spans="1:7" x14ac:dyDescent="0.2">
      <c r="A452" s="4" t="s">
        <v>490</v>
      </c>
      <c r="F452" t="s">
        <v>1339</v>
      </c>
      <c r="G452" s="14" t="s">
        <v>3333</v>
      </c>
    </row>
    <row r="453" spans="1:7" x14ac:dyDescent="0.2">
      <c r="A453" s="4" t="s">
        <v>491</v>
      </c>
      <c r="F453" t="s">
        <v>1340</v>
      </c>
      <c r="G453" s="14" t="s">
        <v>3334</v>
      </c>
    </row>
    <row r="454" spans="1:7" x14ac:dyDescent="0.2">
      <c r="A454" s="4" t="s">
        <v>492</v>
      </c>
      <c r="F454" t="s">
        <v>1341</v>
      </c>
      <c r="G454" s="12" t="s">
        <v>3335</v>
      </c>
    </row>
    <row r="455" spans="1:7" x14ac:dyDescent="0.2">
      <c r="A455" s="4" t="s">
        <v>493</v>
      </c>
      <c r="F455" t="s">
        <v>1342</v>
      </c>
      <c r="G455" s="12" t="s">
        <v>3336</v>
      </c>
    </row>
    <row r="456" spans="1:7" x14ac:dyDescent="0.2">
      <c r="A456" s="4" t="s">
        <v>494</v>
      </c>
      <c r="F456" t="s">
        <v>1343</v>
      </c>
      <c r="G456" s="12" t="s">
        <v>3337</v>
      </c>
    </row>
    <row r="457" spans="1:7" x14ac:dyDescent="0.2">
      <c r="A457" s="4" t="s">
        <v>495</v>
      </c>
      <c r="F457" t="s">
        <v>1344</v>
      </c>
      <c r="G457" s="14" t="s">
        <v>3338</v>
      </c>
    </row>
    <row r="458" spans="1:7" x14ac:dyDescent="0.2">
      <c r="A458" s="4" t="s">
        <v>496</v>
      </c>
      <c r="F458" t="s">
        <v>1345</v>
      </c>
      <c r="G458" s="12" t="s">
        <v>3339</v>
      </c>
    </row>
    <row r="459" spans="1:7" x14ac:dyDescent="0.2">
      <c r="A459" s="4" t="s">
        <v>497</v>
      </c>
      <c r="F459" t="s">
        <v>1346</v>
      </c>
      <c r="G459" s="12" t="s">
        <v>3340</v>
      </c>
    </row>
    <row r="460" spans="1:7" x14ac:dyDescent="0.2">
      <c r="A460" s="4" t="s">
        <v>498</v>
      </c>
      <c r="F460" t="s">
        <v>1347</v>
      </c>
      <c r="G460" s="12" t="s">
        <v>3341</v>
      </c>
    </row>
    <row r="461" spans="1:7" x14ac:dyDescent="0.2">
      <c r="A461" s="4" t="s">
        <v>499</v>
      </c>
      <c r="F461" t="s">
        <v>1348</v>
      </c>
      <c r="G461" s="12" t="s">
        <v>3342</v>
      </c>
    </row>
    <row r="462" spans="1:7" x14ac:dyDescent="0.2">
      <c r="A462" s="4" t="s">
        <v>500</v>
      </c>
      <c r="F462" t="s">
        <v>1349</v>
      </c>
      <c r="G462" s="12" t="s">
        <v>3343</v>
      </c>
    </row>
    <row r="463" spans="1:7" x14ac:dyDescent="0.2">
      <c r="A463" s="4" t="s">
        <v>501</v>
      </c>
      <c r="F463" t="s">
        <v>1350</v>
      </c>
      <c r="G463" s="12" t="s">
        <v>3344</v>
      </c>
    </row>
    <row r="464" spans="1:7" x14ac:dyDescent="0.2">
      <c r="A464" s="4" t="s">
        <v>502</v>
      </c>
      <c r="F464" t="s">
        <v>1351</v>
      </c>
      <c r="G464" s="12" t="s">
        <v>3345</v>
      </c>
    </row>
    <row r="465" spans="1:7" x14ac:dyDescent="0.2">
      <c r="A465" s="4" t="s">
        <v>503</v>
      </c>
      <c r="F465" t="s">
        <v>1352</v>
      </c>
      <c r="G465" s="12" t="s">
        <v>3346</v>
      </c>
    </row>
    <row r="466" spans="1:7" x14ac:dyDescent="0.2">
      <c r="A466" s="4" t="s">
        <v>504</v>
      </c>
      <c r="F466" t="s">
        <v>1353</v>
      </c>
      <c r="G466" s="12" t="s">
        <v>3347</v>
      </c>
    </row>
    <row r="467" spans="1:7" x14ac:dyDescent="0.2">
      <c r="A467" s="4" t="s">
        <v>505</v>
      </c>
      <c r="F467" t="s">
        <v>1354</v>
      </c>
      <c r="G467" s="12" t="s">
        <v>3348</v>
      </c>
    </row>
    <row r="468" spans="1:7" x14ac:dyDescent="0.2">
      <c r="A468" s="4" t="s">
        <v>506</v>
      </c>
      <c r="F468" t="s">
        <v>1355</v>
      </c>
      <c r="G468" s="12" t="s">
        <v>3349</v>
      </c>
    </row>
    <row r="469" spans="1:7" x14ac:dyDescent="0.2">
      <c r="A469" s="4" t="s">
        <v>507</v>
      </c>
      <c r="F469" t="s">
        <v>1356</v>
      </c>
      <c r="G469" s="12" t="s">
        <v>3350</v>
      </c>
    </row>
    <row r="470" spans="1:7" x14ac:dyDescent="0.2">
      <c r="A470" s="4" t="s">
        <v>508</v>
      </c>
      <c r="F470" t="s">
        <v>1357</v>
      </c>
      <c r="G470" s="12" t="s">
        <v>3351</v>
      </c>
    </row>
    <row r="471" spans="1:7" x14ac:dyDescent="0.2">
      <c r="A471" s="4" t="s">
        <v>509</v>
      </c>
      <c r="F471" t="s">
        <v>1358</v>
      </c>
      <c r="G471" s="12" t="s">
        <v>3352</v>
      </c>
    </row>
    <row r="472" spans="1:7" x14ac:dyDescent="0.2">
      <c r="A472" s="4" t="s">
        <v>510</v>
      </c>
      <c r="F472" t="s">
        <v>1359</v>
      </c>
      <c r="G472" s="14" t="s">
        <v>3353</v>
      </c>
    </row>
    <row r="473" spans="1:7" x14ac:dyDescent="0.2">
      <c r="A473" s="4" t="s">
        <v>511</v>
      </c>
      <c r="F473" t="s">
        <v>1360</v>
      </c>
      <c r="G473" s="12" t="s">
        <v>3354</v>
      </c>
    </row>
    <row r="474" spans="1:7" x14ac:dyDescent="0.2">
      <c r="A474" s="4" t="s">
        <v>512</v>
      </c>
      <c r="F474" t="s">
        <v>1361</v>
      </c>
      <c r="G474" s="14" t="s">
        <v>3355</v>
      </c>
    </row>
    <row r="475" spans="1:7" x14ac:dyDescent="0.2">
      <c r="A475" s="4" t="s">
        <v>513</v>
      </c>
      <c r="F475" t="s">
        <v>1362</v>
      </c>
      <c r="G475" s="12" t="s">
        <v>3356</v>
      </c>
    </row>
    <row r="476" spans="1:7" x14ac:dyDescent="0.2">
      <c r="A476" s="4" t="s">
        <v>514</v>
      </c>
      <c r="F476" t="s">
        <v>1363</v>
      </c>
      <c r="G476" s="14" t="s">
        <v>3357</v>
      </c>
    </row>
    <row r="477" spans="1:7" x14ac:dyDescent="0.2">
      <c r="A477" s="4" t="s">
        <v>515</v>
      </c>
      <c r="F477" t="s">
        <v>1364</v>
      </c>
      <c r="G477" s="14" t="s">
        <v>3358</v>
      </c>
    </row>
    <row r="478" spans="1:7" x14ac:dyDescent="0.2">
      <c r="A478" s="4" t="s">
        <v>516</v>
      </c>
      <c r="F478" t="s">
        <v>1365</v>
      </c>
      <c r="G478" s="14" t="s">
        <v>3359</v>
      </c>
    </row>
    <row r="479" spans="1:7" x14ac:dyDescent="0.2">
      <c r="A479" s="4" t="s">
        <v>517</v>
      </c>
      <c r="F479" t="s">
        <v>1366</v>
      </c>
      <c r="G479" s="14" t="s">
        <v>3360</v>
      </c>
    </row>
    <row r="480" spans="1:7" x14ac:dyDescent="0.2">
      <c r="A480" s="4" t="s">
        <v>518</v>
      </c>
      <c r="F480" t="s">
        <v>1367</v>
      </c>
      <c r="G480" s="12" t="s">
        <v>3361</v>
      </c>
    </row>
    <row r="481" spans="1:7" x14ac:dyDescent="0.2">
      <c r="A481" s="4" t="s">
        <v>519</v>
      </c>
      <c r="F481" t="s">
        <v>1368</v>
      </c>
      <c r="G481" s="14" t="s">
        <v>3362</v>
      </c>
    </row>
    <row r="482" spans="1:7" x14ac:dyDescent="0.2">
      <c r="A482" s="4" t="s">
        <v>520</v>
      </c>
      <c r="F482" t="s">
        <v>1369</v>
      </c>
      <c r="G482" s="14" t="s">
        <v>3363</v>
      </c>
    </row>
    <row r="483" spans="1:7" x14ac:dyDescent="0.2">
      <c r="A483" s="4" t="s">
        <v>521</v>
      </c>
      <c r="F483" t="s">
        <v>1370</v>
      </c>
      <c r="G483" s="14" t="s">
        <v>3364</v>
      </c>
    </row>
    <row r="484" spans="1:7" x14ac:dyDescent="0.2">
      <c r="A484" s="4" t="s">
        <v>522</v>
      </c>
      <c r="F484" t="s">
        <v>1371</v>
      </c>
      <c r="G484" s="12" t="s">
        <v>3365</v>
      </c>
    </row>
    <row r="485" spans="1:7" x14ac:dyDescent="0.2">
      <c r="A485" s="4" t="s">
        <v>523</v>
      </c>
      <c r="F485" t="s">
        <v>1372</v>
      </c>
      <c r="G485" s="14" t="s">
        <v>3366</v>
      </c>
    </row>
    <row r="486" spans="1:7" x14ac:dyDescent="0.2">
      <c r="A486" s="4" t="s">
        <v>524</v>
      </c>
      <c r="F486" t="s">
        <v>1373</v>
      </c>
      <c r="G486" s="14" t="s">
        <v>3367</v>
      </c>
    </row>
    <row r="487" spans="1:7" x14ac:dyDescent="0.2">
      <c r="A487" s="4" t="s">
        <v>525</v>
      </c>
      <c r="F487" t="s">
        <v>1374</v>
      </c>
      <c r="G487" s="12" t="s">
        <v>3368</v>
      </c>
    </row>
    <row r="488" spans="1:7" x14ac:dyDescent="0.2">
      <c r="A488" s="4" t="s">
        <v>526</v>
      </c>
      <c r="F488" t="s">
        <v>1375</v>
      </c>
      <c r="G488" s="12" t="s">
        <v>3369</v>
      </c>
    </row>
    <row r="489" spans="1:7" x14ac:dyDescent="0.2">
      <c r="A489" s="4" t="s">
        <v>527</v>
      </c>
      <c r="F489" t="s">
        <v>1376</v>
      </c>
      <c r="G489" s="12" t="s">
        <v>3370</v>
      </c>
    </row>
    <row r="490" spans="1:7" x14ac:dyDescent="0.2">
      <c r="A490" s="4" t="s">
        <v>528</v>
      </c>
      <c r="F490" t="s">
        <v>1377</v>
      </c>
      <c r="G490" s="12" t="s">
        <v>3371</v>
      </c>
    </row>
    <row r="491" spans="1:7" x14ac:dyDescent="0.2">
      <c r="A491" s="4" t="s">
        <v>529</v>
      </c>
      <c r="F491" t="s">
        <v>1378</v>
      </c>
      <c r="G491" s="14" t="s">
        <v>3372</v>
      </c>
    </row>
    <row r="492" spans="1:7" x14ac:dyDescent="0.2">
      <c r="A492" s="4" t="s">
        <v>530</v>
      </c>
      <c r="F492" t="s">
        <v>1379</v>
      </c>
      <c r="G492" s="14" t="s">
        <v>3373</v>
      </c>
    </row>
    <row r="493" spans="1:7" x14ac:dyDescent="0.2">
      <c r="A493" s="4" t="s">
        <v>531</v>
      </c>
      <c r="F493" t="s">
        <v>1380</v>
      </c>
      <c r="G493" s="14" t="s">
        <v>3374</v>
      </c>
    </row>
    <row r="494" spans="1:7" x14ac:dyDescent="0.2">
      <c r="A494" s="4" t="s">
        <v>532</v>
      </c>
      <c r="F494" t="s">
        <v>1381</v>
      </c>
      <c r="G494" s="14" t="s">
        <v>3375</v>
      </c>
    </row>
    <row r="495" spans="1:7" x14ac:dyDescent="0.2">
      <c r="A495" s="4" t="s">
        <v>533</v>
      </c>
      <c r="F495" t="s">
        <v>1382</v>
      </c>
      <c r="G495" s="14" t="s">
        <v>3376</v>
      </c>
    </row>
    <row r="496" spans="1:7" x14ac:dyDescent="0.2">
      <c r="A496" s="4" t="s">
        <v>534</v>
      </c>
      <c r="F496" t="s">
        <v>1383</v>
      </c>
      <c r="G496" s="12" t="s">
        <v>3377</v>
      </c>
    </row>
    <row r="497" spans="1:7" x14ac:dyDescent="0.2">
      <c r="A497" s="4" t="s">
        <v>535</v>
      </c>
      <c r="F497" t="s">
        <v>1384</v>
      </c>
      <c r="G497" s="14" t="s">
        <v>3378</v>
      </c>
    </row>
    <row r="498" spans="1:7" x14ac:dyDescent="0.2">
      <c r="A498" s="4" t="s">
        <v>536</v>
      </c>
      <c r="F498" t="s">
        <v>1385</v>
      </c>
      <c r="G498" s="14" t="s">
        <v>3379</v>
      </c>
    </row>
    <row r="499" spans="1:7" x14ac:dyDescent="0.2">
      <c r="A499" s="4" t="s">
        <v>537</v>
      </c>
      <c r="F499" t="s">
        <v>1386</v>
      </c>
      <c r="G499" s="14" t="s">
        <v>3380</v>
      </c>
    </row>
    <row r="500" spans="1:7" x14ac:dyDescent="0.2">
      <c r="A500" s="4" t="s">
        <v>538</v>
      </c>
      <c r="F500" t="s">
        <v>1387</v>
      </c>
      <c r="G500" s="12" t="s">
        <v>3381</v>
      </c>
    </row>
    <row r="501" spans="1:7" x14ac:dyDescent="0.2">
      <c r="A501" s="4" t="s">
        <v>539</v>
      </c>
      <c r="F501" t="s">
        <v>1388</v>
      </c>
      <c r="G501" s="12" t="s">
        <v>3382</v>
      </c>
    </row>
    <row r="502" spans="1:7" x14ac:dyDescent="0.2">
      <c r="A502" s="4" t="s">
        <v>540</v>
      </c>
      <c r="F502" t="s">
        <v>1389</v>
      </c>
      <c r="G502" s="14" t="s">
        <v>3383</v>
      </c>
    </row>
    <row r="503" spans="1:7" x14ac:dyDescent="0.2">
      <c r="A503" s="4" t="s">
        <v>541</v>
      </c>
      <c r="F503" t="s">
        <v>1390</v>
      </c>
      <c r="G503" s="14" t="s">
        <v>3384</v>
      </c>
    </row>
    <row r="504" spans="1:7" x14ac:dyDescent="0.2">
      <c r="A504" s="4" t="s">
        <v>542</v>
      </c>
      <c r="F504" t="s">
        <v>1391</v>
      </c>
      <c r="G504" s="12" t="s">
        <v>3385</v>
      </c>
    </row>
    <row r="505" spans="1:7" x14ac:dyDescent="0.2">
      <c r="A505" s="4" t="s">
        <v>543</v>
      </c>
      <c r="F505" t="s">
        <v>1392</v>
      </c>
      <c r="G505" s="14" t="s">
        <v>3386</v>
      </c>
    </row>
    <row r="506" spans="1:7" x14ac:dyDescent="0.2">
      <c r="A506" s="4" t="s">
        <v>544</v>
      </c>
      <c r="F506" t="s">
        <v>1393</v>
      </c>
      <c r="G506" s="14" t="s">
        <v>3387</v>
      </c>
    </row>
    <row r="507" spans="1:7" x14ac:dyDescent="0.2">
      <c r="A507" s="4" t="s">
        <v>545</v>
      </c>
      <c r="F507" t="s">
        <v>1394</v>
      </c>
      <c r="G507" s="12" t="s">
        <v>3388</v>
      </c>
    </row>
    <row r="508" spans="1:7" x14ac:dyDescent="0.2">
      <c r="A508" s="4" t="s">
        <v>546</v>
      </c>
      <c r="F508" t="s">
        <v>1395</v>
      </c>
      <c r="G508" s="14" t="s">
        <v>3389</v>
      </c>
    </row>
    <row r="509" spans="1:7" x14ac:dyDescent="0.2">
      <c r="A509" s="4" t="s">
        <v>547</v>
      </c>
      <c r="F509" t="s">
        <v>1396</v>
      </c>
      <c r="G509" s="12" t="s">
        <v>3390</v>
      </c>
    </row>
    <row r="510" spans="1:7" x14ac:dyDescent="0.2">
      <c r="A510" s="4" t="s">
        <v>548</v>
      </c>
      <c r="F510" t="s">
        <v>1397</v>
      </c>
      <c r="G510" s="12" t="s">
        <v>3391</v>
      </c>
    </row>
    <row r="511" spans="1:7" x14ac:dyDescent="0.2">
      <c r="A511" s="4" t="s">
        <v>549</v>
      </c>
      <c r="F511" t="s">
        <v>1398</v>
      </c>
      <c r="G511" s="12" t="s">
        <v>3392</v>
      </c>
    </row>
    <row r="512" spans="1:7" x14ac:dyDescent="0.2">
      <c r="A512" s="4" t="s">
        <v>550</v>
      </c>
      <c r="F512" t="s">
        <v>1399</v>
      </c>
      <c r="G512" s="14" t="s">
        <v>3393</v>
      </c>
    </row>
    <row r="513" spans="1:7" x14ac:dyDescent="0.2">
      <c r="A513" s="4" t="s">
        <v>551</v>
      </c>
      <c r="F513" t="s">
        <v>1400</v>
      </c>
      <c r="G513" s="14" t="s">
        <v>3394</v>
      </c>
    </row>
    <row r="514" spans="1:7" x14ac:dyDescent="0.2">
      <c r="A514" s="4" t="s">
        <v>552</v>
      </c>
      <c r="F514" t="s">
        <v>1401</v>
      </c>
      <c r="G514" s="12" t="s">
        <v>3395</v>
      </c>
    </row>
    <row r="515" spans="1:7" x14ac:dyDescent="0.2">
      <c r="A515" s="4" t="s">
        <v>553</v>
      </c>
      <c r="F515" t="s">
        <v>1402</v>
      </c>
      <c r="G515" s="14" t="s">
        <v>3396</v>
      </c>
    </row>
    <row r="516" spans="1:7" x14ac:dyDescent="0.2">
      <c r="A516" s="4" t="s">
        <v>554</v>
      </c>
      <c r="F516" t="s">
        <v>1403</v>
      </c>
      <c r="G516" s="14" t="s">
        <v>3397</v>
      </c>
    </row>
    <row r="517" spans="1:7" x14ac:dyDescent="0.2">
      <c r="A517" s="4" t="s">
        <v>555</v>
      </c>
      <c r="F517" t="s">
        <v>1404</v>
      </c>
      <c r="G517" s="14" t="s">
        <v>3398</v>
      </c>
    </row>
    <row r="518" spans="1:7" x14ac:dyDescent="0.2">
      <c r="A518" s="4" t="s">
        <v>556</v>
      </c>
      <c r="F518" t="s">
        <v>1405</v>
      </c>
      <c r="G518" s="14" t="s">
        <v>3399</v>
      </c>
    </row>
    <row r="519" spans="1:7" x14ac:dyDescent="0.2">
      <c r="A519" s="4" t="s">
        <v>557</v>
      </c>
      <c r="F519" t="s">
        <v>1406</v>
      </c>
      <c r="G519" s="14" t="s">
        <v>3400</v>
      </c>
    </row>
    <row r="520" spans="1:7" x14ac:dyDescent="0.2">
      <c r="A520" s="4" t="s">
        <v>558</v>
      </c>
      <c r="F520" t="s">
        <v>1407</v>
      </c>
      <c r="G520" s="12" t="s">
        <v>3401</v>
      </c>
    </row>
    <row r="521" spans="1:7" x14ac:dyDescent="0.2">
      <c r="A521" s="4" t="s">
        <v>559</v>
      </c>
      <c r="F521" t="s">
        <v>1408</v>
      </c>
      <c r="G521" s="14" t="s">
        <v>3402</v>
      </c>
    </row>
    <row r="522" spans="1:7" x14ac:dyDescent="0.2">
      <c r="A522" s="4" t="s">
        <v>560</v>
      </c>
      <c r="F522" t="s">
        <v>1409</v>
      </c>
      <c r="G522" s="12" t="s">
        <v>3403</v>
      </c>
    </row>
    <row r="523" spans="1:7" x14ac:dyDescent="0.2">
      <c r="A523" s="4" t="s">
        <v>561</v>
      </c>
      <c r="F523" t="s">
        <v>1410</v>
      </c>
      <c r="G523" s="14" t="s">
        <v>3404</v>
      </c>
    </row>
    <row r="524" spans="1:7" x14ac:dyDescent="0.2">
      <c r="A524" s="4" t="s">
        <v>562</v>
      </c>
      <c r="F524" t="s">
        <v>1411</v>
      </c>
      <c r="G524" s="12" t="s">
        <v>3405</v>
      </c>
    </row>
    <row r="525" spans="1:7" x14ac:dyDescent="0.2">
      <c r="A525" s="4" t="s">
        <v>563</v>
      </c>
      <c r="F525" t="s">
        <v>1412</v>
      </c>
      <c r="G525" s="12" t="s">
        <v>3406</v>
      </c>
    </row>
    <row r="526" spans="1:7" x14ac:dyDescent="0.2">
      <c r="A526" s="4" t="s">
        <v>564</v>
      </c>
      <c r="F526" t="s">
        <v>1413</v>
      </c>
      <c r="G526" s="14" t="s">
        <v>3407</v>
      </c>
    </row>
    <row r="527" spans="1:7" x14ac:dyDescent="0.2">
      <c r="A527" s="4" t="s">
        <v>565</v>
      </c>
      <c r="F527" t="s">
        <v>1414</v>
      </c>
      <c r="G527" s="12" t="s">
        <v>3408</v>
      </c>
    </row>
    <row r="528" spans="1:7" x14ac:dyDescent="0.2">
      <c r="A528" s="4" t="s">
        <v>566</v>
      </c>
      <c r="F528" t="s">
        <v>1415</v>
      </c>
      <c r="G528" s="14" t="s">
        <v>3409</v>
      </c>
    </row>
    <row r="529" spans="1:7" x14ac:dyDescent="0.2">
      <c r="A529" s="4" t="s">
        <v>567</v>
      </c>
      <c r="F529" t="s">
        <v>1416</v>
      </c>
      <c r="G529" s="14" t="s">
        <v>3410</v>
      </c>
    </row>
    <row r="530" spans="1:7" x14ac:dyDescent="0.2">
      <c r="A530" s="4" t="s">
        <v>568</v>
      </c>
      <c r="F530" t="s">
        <v>1417</v>
      </c>
      <c r="G530" s="14" t="s">
        <v>3411</v>
      </c>
    </row>
    <row r="531" spans="1:7" x14ac:dyDescent="0.2">
      <c r="A531" s="4" t="s">
        <v>569</v>
      </c>
      <c r="F531" t="s">
        <v>1418</v>
      </c>
      <c r="G531" s="12" t="s">
        <v>3412</v>
      </c>
    </row>
    <row r="532" spans="1:7" x14ac:dyDescent="0.2">
      <c r="A532" s="4" t="s">
        <v>570</v>
      </c>
      <c r="F532" t="s">
        <v>1419</v>
      </c>
      <c r="G532" s="14" t="s">
        <v>3413</v>
      </c>
    </row>
    <row r="533" spans="1:7" x14ac:dyDescent="0.2">
      <c r="A533" s="4" t="s">
        <v>571</v>
      </c>
      <c r="F533" t="s">
        <v>1420</v>
      </c>
      <c r="G533" s="14" t="s">
        <v>3414</v>
      </c>
    </row>
    <row r="534" spans="1:7" x14ac:dyDescent="0.2">
      <c r="A534" s="4" t="s">
        <v>572</v>
      </c>
      <c r="F534" t="s">
        <v>1421</v>
      </c>
      <c r="G534" s="14" t="s">
        <v>3415</v>
      </c>
    </row>
    <row r="535" spans="1:7" x14ac:dyDescent="0.2">
      <c r="A535" s="4" t="s">
        <v>573</v>
      </c>
      <c r="F535" t="s">
        <v>1422</v>
      </c>
      <c r="G535" s="14" t="s">
        <v>3416</v>
      </c>
    </row>
    <row r="536" spans="1:7" x14ac:dyDescent="0.2">
      <c r="A536" s="4" t="s">
        <v>574</v>
      </c>
      <c r="F536" t="s">
        <v>1423</v>
      </c>
      <c r="G536" s="14" t="s">
        <v>3417</v>
      </c>
    </row>
    <row r="537" spans="1:7" x14ac:dyDescent="0.2">
      <c r="A537" s="4" t="s">
        <v>575</v>
      </c>
      <c r="F537" t="s">
        <v>1424</v>
      </c>
      <c r="G537" s="14" t="s">
        <v>3418</v>
      </c>
    </row>
    <row r="538" spans="1:7" x14ac:dyDescent="0.2">
      <c r="A538" s="4" t="s">
        <v>576</v>
      </c>
      <c r="F538" t="s">
        <v>1425</v>
      </c>
      <c r="G538" s="14" t="s">
        <v>3419</v>
      </c>
    </row>
    <row r="539" spans="1:7" x14ac:dyDescent="0.2">
      <c r="A539" s="4" t="s">
        <v>577</v>
      </c>
      <c r="F539" t="s">
        <v>1426</v>
      </c>
      <c r="G539" s="12" t="s">
        <v>3420</v>
      </c>
    </row>
    <row r="540" spans="1:7" x14ac:dyDescent="0.2">
      <c r="A540" s="4" t="s">
        <v>578</v>
      </c>
      <c r="F540" t="s">
        <v>1427</v>
      </c>
      <c r="G540" s="14" t="s">
        <v>3421</v>
      </c>
    </row>
    <row r="541" spans="1:7" x14ac:dyDescent="0.2">
      <c r="A541" s="4" t="s">
        <v>579</v>
      </c>
      <c r="F541" t="s">
        <v>1428</v>
      </c>
      <c r="G541" s="13" t="s">
        <v>3422</v>
      </c>
    </row>
    <row r="542" spans="1:7" x14ac:dyDescent="0.2">
      <c r="A542" s="4" t="s">
        <v>580</v>
      </c>
      <c r="F542" t="s">
        <v>1429</v>
      </c>
      <c r="G542" s="12" t="s">
        <v>3423</v>
      </c>
    </row>
    <row r="543" spans="1:7" x14ac:dyDescent="0.2">
      <c r="A543" s="4" t="s">
        <v>581</v>
      </c>
      <c r="F543" t="s">
        <v>1430</v>
      </c>
      <c r="G543" s="14" t="s">
        <v>3424</v>
      </c>
    </row>
    <row r="544" spans="1:7" x14ac:dyDescent="0.2">
      <c r="A544" s="4" t="s">
        <v>582</v>
      </c>
      <c r="F544" t="s">
        <v>1431</v>
      </c>
      <c r="G544" s="12" t="s">
        <v>3425</v>
      </c>
    </row>
    <row r="545" spans="1:7" x14ac:dyDescent="0.2">
      <c r="A545" s="4" t="s">
        <v>583</v>
      </c>
      <c r="F545" t="s">
        <v>1432</v>
      </c>
      <c r="G545" s="12" t="s">
        <v>3426</v>
      </c>
    </row>
    <row r="546" spans="1:7" x14ac:dyDescent="0.2">
      <c r="A546" s="4" t="s">
        <v>584</v>
      </c>
      <c r="F546" t="s">
        <v>1433</v>
      </c>
      <c r="G546" s="14" t="s">
        <v>3427</v>
      </c>
    </row>
    <row r="547" spans="1:7" x14ac:dyDescent="0.2">
      <c r="A547" s="4" t="s">
        <v>585</v>
      </c>
      <c r="F547" t="s">
        <v>1434</v>
      </c>
      <c r="G547" s="14" t="s">
        <v>3428</v>
      </c>
    </row>
    <row r="548" spans="1:7" x14ac:dyDescent="0.2">
      <c r="A548" s="4" t="s">
        <v>586</v>
      </c>
      <c r="F548" t="s">
        <v>1435</v>
      </c>
      <c r="G548" s="14" t="s">
        <v>3429</v>
      </c>
    </row>
    <row r="549" spans="1:7" x14ac:dyDescent="0.2">
      <c r="A549" s="4" t="s">
        <v>587</v>
      </c>
      <c r="F549" t="s">
        <v>1436</v>
      </c>
      <c r="G549" s="12" t="s">
        <v>3430</v>
      </c>
    </row>
    <row r="550" spans="1:7" x14ac:dyDescent="0.2">
      <c r="A550" s="4" t="s">
        <v>588</v>
      </c>
      <c r="F550" t="s">
        <v>1437</v>
      </c>
      <c r="G550" s="14" t="s">
        <v>3431</v>
      </c>
    </row>
    <row r="551" spans="1:7" x14ac:dyDescent="0.2">
      <c r="A551" s="4" t="s">
        <v>589</v>
      </c>
      <c r="F551" t="s">
        <v>1438</v>
      </c>
      <c r="G551" s="12" t="s">
        <v>3432</v>
      </c>
    </row>
    <row r="552" spans="1:7" x14ac:dyDescent="0.2">
      <c r="A552" s="4" t="s">
        <v>590</v>
      </c>
      <c r="F552" t="s">
        <v>1439</v>
      </c>
      <c r="G552" s="12" t="s">
        <v>3433</v>
      </c>
    </row>
    <row r="553" spans="1:7" x14ac:dyDescent="0.2">
      <c r="A553" s="4" t="s">
        <v>591</v>
      </c>
      <c r="F553" t="s">
        <v>1440</v>
      </c>
      <c r="G553" s="12" t="s">
        <v>3434</v>
      </c>
    </row>
    <row r="554" spans="1:7" x14ac:dyDescent="0.2">
      <c r="A554" s="4" t="s">
        <v>592</v>
      </c>
      <c r="F554" t="s">
        <v>1441</v>
      </c>
      <c r="G554" s="12" t="s">
        <v>3435</v>
      </c>
    </row>
    <row r="555" spans="1:7" x14ac:dyDescent="0.2">
      <c r="A555" s="4" t="s">
        <v>593</v>
      </c>
      <c r="F555" t="s">
        <v>1442</v>
      </c>
      <c r="G555" s="13" t="s">
        <v>3436</v>
      </c>
    </row>
    <row r="556" spans="1:7" x14ac:dyDescent="0.2">
      <c r="A556" s="4" t="s">
        <v>594</v>
      </c>
      <c r="F556" t="s">
        <v>1443</v>
      </c>
      <c r="G556" s="13" t="s">
        <v>3437</v>
      </c>
    </row>
    <row r="557" spans="1:7" x14ac:dyDescent="0.2">
      <c r="A557" s="4" t="s">
        <v>595</v>
      </c>
      <c r="F557" t="s">
        <v>1444</v>
      </c>
      <c r="G557" s="12" t="s">
        <v>3438</v>
      </c>
    </row>
    <row r="558" spans="1:7" x14ac:dyDescent="0.2">
      <c r="A558" s="4" t="s">
        <v>596</v>
      </c>
      <c r="F558" t="s">
        <v>1445</v>
      </c>
      <c r="G558" s="14" t="s">
        <v>3439</v>
      </c>
    </row>
    <row r="559" spans="1:7" x14ac:dyDescent="0.2">
      <c r="A559" s="4" t="s">
        <v>597</v>
      </c>
      <c r="F559" t="s">
        <v>1446</v>
      </c>
      <c r="G559" s="14" t="s">
        <v>3440</v>
      </c>
    </row>
    <row r="560" spans="1:7" x14ac:dyDescent="0.2">
      <c r="A560" s="4" t="s">
        <v>598</v>
      </c>
      <c r="F560" t="s">
        <v>1447</v>
      </c>
      <c r="G560" s="13" t="s">
        <v>3441</v>
      </c>
    </row>
    <row r="561" spans="1:7" x14ac:dyDescent="0.2">
      <c r="A561" s="4" t="s">
        <v>599</v>
      </c>
      <c r="F561" t="s">
        <v>1448</v>
      </c>
      <c r="G561" s="12" t="s">
        <v>3442</v>
      </c>
    </row>
    <row r="562" spans="1:7" x14ac:dyDescent="0.2">
      <c r="A562" s="4" t="s">
        <v>600</v>
      </c>
      <c r="F562" t="s">
        <v>1449</v>
      </c>
      <c r="G562" s="14" t="s">
        <v>3443</v>
      </c>
    </row>
    <row r="563" spans="1:7" x14ac:dyDescent="0.2">
      <c r="A563" s="4" t="s">
        <v>601</v>
      </c>
      <c r="F563" t="s">
        <v>1450</v>
      </c>
      <c r="G563" s="14" t="s">
        <v>3444</v>
      </c>
    </row>
    <row r="564" spans="1:7" x14ac:dyDescent="0.2">
      <c r="A564" s="4" t="s">
        <v>602</v>
      </c>
      <c r="F564" t="s">
        <v>1451</v>
      </c>
      <c r="G564" s="14" t="s">
        <v>3445</v>
      </c>
    </row>
    <row r="565" spans="1:7" x14ac:dyDescent="0.2">
      <c r="A565" s="4" t="s">
        <v>603</v>
      </c>
      <c r="F565" t="s">
        <v>1452</v>
      </c>
      <c r="G565" s="12" t="s">
        <v>3446</v>
      </c>
    </row>
    <row r="566" spans="1:7" x14ac:dyDescent="0.2">
      <c r="A566" s="4" t="s">
        <v>604</v>
      </c>
      <c r="F566" t="s">
        <v>1453</v>
      </c>
      <c r="G566" s="14" t="s">
        <v>3447</v>
      </c>
    </row>
    <row r="567" spans="1:7" x14ac:dyDescent="0.2">
      <c r="A567" s="4" t="s">
        <v>605</v>
      </c>
      <c r="F567" t="s">
        <v>1454</v>
      </c>
      <c r="G567" s="14" t="s">
        <v>3448</v>
      </c>
    </row>
    <row r="568" spans="1:7" x14ac:dyDescent="0.2">
      <c r="A568" s="4" t="s">
        <v>606</v>
      </c>
      <c r="F568" t="s">
        <v>1455</v>
      </c>
      <c r="G568" s="14" t="s">
        <v>3449</v>
      </c>
    </row>
    <row r="569" spans="1:7" x14ac:dyDescent="0.2">
      <c r="A569" s="4" t="s">
        <v>607</v>
      </c>
      <c r="F569" t="s">
        <v>1456</v>
      </c>
      <c r="G569" s="14" t="s">
        <v>3450</v>
      </c>
    </row>
    <row r="570" spans="1:7" x14ac:dyDescent="0.2">
      <c r="A570" s="4" t="s">
        <v>608</v>
      </c>
      <c r="F570" t="s">
        <v>1457</v>
      </c>
      <c r="G570" s="12" t="s">
        <v>3451</v>
      </c>
    </row>
    <row r="571" spans="1:7" x14ac:dyDescent="0.2">
      <c r="A571" s="4" t="s">
        <v>609</v>
      </c>
      <c r="F571" t="s">
        <v>1458</v>
      </c>
      <c r="G571" s="14" t="s">
        <v>3452</v>
      </c>
    </row>
    <row r="572" spans="1:7" x14ac:dyDescent="0.2">
      <c r="A572" s="4" t="s">
        <v>610</v>
      </c>
      <c r="F572" t="s">
        <v>1459</v>
      </c>
      <c r="G572" s="12" t="s">
        <v>3453</v>
      </c>
    </row>
    <row r="573" spans="1:7" x14ac:dyDescent="0.2">
      <c r="A573" s="4" t="s">
        <v>611</v>
      </c>
      <c r="F573" t="s">
        <v>1460</v>
      </c>
      <c r="G573" s="12" t="s">
        <v>3454</v>
      </c>
    </row>
    <row r="574" spans="1:7" x14ac:dyDescent="0.2">
      <c r="A574" s="4" t="s">
        <v>612</v>
      </c>
      <c r="F574" t="s">
        <v>1461</v>
      </c>
      <c r="G574" s="12" t="s">
        <v>3455</v>
      </c>
    </row>
    <row r="575" spans="1:7" x14ac:dyDescent="0.2">
      <c r="A575" s="4" t="s">
        <v>613</v>
      </c>
      <c r="F575" t="s">
        <v>1462</v>
      </c>
      <c r="G575" s="12" t="s">
        <v>3456</v>
      </c>
    </row>
    <row r="576" spans="1:7" x14ac:dyDescent="0.2">
      <c r="A576" s="4" t="s">
        <v>614</v>
      </c>
      <c r="F576" t="s">
        <v>1463</v>
      </c>
      <c r="G576" s="14" t="s">
        <v>3457</v>
      </c>
    </row>
    <row r="577" spans="1:7" x14ac:dyDescent="0.2">
      <c r="A577" s="4" t="s">
        <v>615</v>
      </c>
      <c r="F577" t="s">
        <v>1464</v>
      </c>
      <c r="G577" s="14" t="s">
        <v>3458</v>
      </c>
    </row>
    <row r="578" spans="1:7" x14ac:dyDescent="0.2">
      <c r="A578" s="4" t="s">
        <v>616</v>
      </c>
      <c r="F578" t="s">
        <v>1465</v>
      </c>
      <c r="G578" s="12" t="s">
        <v>3459</v>
      </c>
    </row>
    <row r="579" spans="1:7" x14ac:dyDescent="0.2">
      <c r="A579" s="4" t="s">
        <v>617</v>
      </c>
      <c r="F579" t="s">
        <v>1466</v>
      </c>
      <c r="G579" s="12" t="s">
        <v>3460</v>
      </c>
    </row>
    <row r="580" spans="1:7" x14ac:dyDescent="0.2">
      <c r="A580" s="4" t="s">
        <v>618</v>
      </c>
      <c r="F580" t="s">
        <v>1467</v>
      </c>
      <c r="G580" s="12" t="s">
        <v>3461</v>
      </c>
    </row>
    <row r="581" spans="1:7" x14ac:dyDescent="0.2">
      <c r="A581" s="4" t="s">
        <v>619</v>
      </c>
      <c r="F581" t="s">
        <v>1468</v>
      </c>
      <c r="G581" s="12" t="s">
        <v>3462</v>
      </c>
    </row>
    <row r="582" spans="1:7" x14ac:dyDescent="0.2">
      <c r="A582" s="4" t="s">
        <v>620</v>
      </c>
      <c r="F582" t="s">
        <v>1469</v>
      </c>
      <c r="G582" s="12" t="s">
        <v>3463</v>
      </c>
    </row>
    <row r="583" spans="1:7" x14ac:dyDescent="0.2">
      <c r="A583" s="4" t="s">
        <v>621</v>
      </c>
      <c r="F583" t="s">
        <v>1470</v>
      </c>
      <c r="G583" s="14" t="s">
        <v>3464</v>
      </c>
    </row>
    <row r="584" spans="1:7" x14ac:dyDescent="0.2">
      <c r="A584" s="4" t="s">
        <v>622</v>
      </c>
      <c r="F584" t="s">
        <v>1471</v>
      </c>
      <c r="G584" s="12" t="s">
        <v>3465</v>
      </c>
    </row>
    <row r="585" spans="1:7" x14ac:dyDescent="0.2">
      <c r="A585" s="4" t="s">
        <v>623</v>
      </c>
      <c r="F585" t="s">
        <v>1472</v>
      </c>
      <c r="G585" s="14" t="s">
        <v>3466</v>
      </c>
    </row>
    <row r="586" spans="1:7" x14ac:dyDescent="0.2">
      <c r="A586" s="4" t="s">
        <v>624</v>
      </c>
      <c r="F586" t="s">
        <v>1473</v>
      </c>
      <c r="G586" s="14" t="s">
        <v>3467</v>
      </c>
    </row>
    <row r="587" spans="1:7" x14ac:dyDescent="0.2">
      <c r="A587" s="4" t="s">
        <v>625</v>
      </c>
      <c r="F587" t="s">
        <v>1474</v>
      </c>
      <c r="G587" s="14" t="s">
        <v>3468</v>
      </c>
    </row>
    <row r="588" spans="1:7" x14ac:dyDescent="0.2">
      <c r="A588" s="4" t="s">
        <v>626</v>
      </c>
      <c r="F588" t="s">
        <v>1475</v>
      </c>
      <c r="G588" s="12" t="s">
        <v>3469</v>
      </c>
    </row>
    <row r="589" spans="1:7" x14ac:dyDescent="0.2">
      <c r="A589" s="4" t="s">
        <v>627</v>
      </c>
      <c r="F589" t="s">
        <v>1476</v>
      </c>
      <c r="G589" s="12" t="s">
        <v>3470</v>
      </c>
    </row>
    <row r="590" spans="1:7" x14ac:dyDescent="0.2">
      <c r="A590" s="4" t="s">
        <v>628</v>
      </c>
      <c r="F590" t="s">
        <v>1477</v>
      </c>
      <c r="G590" s="14" t="s">
        <v>3471</v>
      </c>
    </row>
    <row r="591" spans="1:7" x14ac:dyDescent="0.2">
      <c r="A591" s="4" t="s">
        <v>629</v>
      </c>
      <c r="F591" t="s">
        <v>1478</v>
      </c>
      <c r="G591" s="14" t="s">
        <v>3472</v>
      </c>
    </row>
    <row r="592" spans="1:7" x14ac:dyDescent="0.2">
      <c r="A592" s="4" t="s">
        <v>630</v>
      </c>
      <c r="F592" t="s">
        <v>1479</v>
      </c>
      <c r="G592" s="14" t="s">
        <v>3473</v>
      </c>
    </row>
    <row r="593" spans="1:7" x14ac:dyDescent="0.2">
      <c r="A593" s="4" t="s">
        <v>631</v>
      </c>
      <c r="F593" t="s">
        <v>1480</v>
      </c>
      <c r="G593" s="14" t="s">
        <v>3474</v>
      </c>
    </row>
    <row r="594" spans="1:7" x14ac:dyDescent="0.2">
      <c r="A594" s="4" t="s">
        <v>632</v>
      </c>
      <c r="F594" t="s">
        <v>1481</v>
      </c>
      <c r="G594" s="12" t="s">
        <v>3475</v>
      </c>
    </row>
    <row r="595" spans="1:7" x14ac:dyDescent="0.2">
      <c r="A595" s="4" t="s">
        <v>633</v>
      </c>
      <c r="F595" t="s">
        <v>1482</v>
      </c>
      <c r="G595" s="12" t="s">
        <v>3476</v>
      </c>
    </row>
    <row r="596" spans="1:7" x14ac:dyDescent="0.2">
      <c r="A596" s="4" t="s">
        <v>634</v>
      </c>
      <c r="F596" t="s">
        <v>1483</v>
      </c>
      <c r="G596" s="14" t="s">
        <v>3477</v>
      </c>
    </row>
    <row r="597" spans="1:7" x14ac:dyDescent="0.2">
      <c r="A597" s="4" t="s">
        <v>635</v>
      </c>
      <c r="F597" t="s">
        <v>1484</v>
      </c>
      <c r="G597" s="14" t="s">
        <v>3478</v>
      </c>
    </row>
    <row r="598" spans="1:7" x14ac:dyDescent="0.2">
      <c r="A598" s="4" t="s">
        <v>636</v>
      </c>
      <c r="F598" t="s">
        <v>1485</v>
      </c>
      <c r="G598" s="14" t="s">
        <v>3479</v>
      </c>
    </row>
    <row r="599" spans="1:7" x14ac:dyDescent="0.2">
      <c r="A599" s="4" t="s">
        <v>637</v>
      </c>
      <c r="F599" t="s">
        <v>1486</v>
      </c>
      <c r="G599" s="14" t="s">
        <v>3480</v>
      </c>
    </row>
    <row r="600" spans="1:7" x14ac:dyDescent="0.2">
      <c r="A600" s="4" t="s">
        <v>638</v>
      </c>
      <c r="F600" t="s">
        <v>1487</v>
      </c>
      <c r="G600" s="12" t="s">
        <v>3481</v>
      </c>
    </row>
    <row r="601" spans="1:7" x14ac:dyDescent="0.2">
      <c r="A601" s="4" t="s">
        <v>639</v>
      </c>
      <c r="F601" t="s">
        <v>1488</v>
      </c>
      <c r="G601" s="12" t="s">
        <v>3482</v>
      </c>
    </row>
    <row r="602" spans="1:7" x14ac:dyDescent="0.2">
      <c r="A602" s="4" t="s">
        <v>640</v>
      </c>
      <c r="F602" t="s">
        <v>1489</v>
      </c>
      <c r="G602" s="14" t="s">
        <v>3483</v>
      </c>
    </row>
    <row r="603" spans="1:7" x14ac:dyDescent="0.2">
      <c r="A603" s="4" t="s">
        <v>641</v>
      </c>
      <c r="F603" t="s">
        <v>1490</v>
      </c>
      <c r="G603" s="12" t="s">
        <v>3484</v>
      </c>
    </row>
    <row r="604" spans="1:7" x14ac:dyDescent="0.2">
      <c r="A604" s="4" t="s">
        <v>642</v>
      </c>
      <c r="F604" t="s">
        <v>1491</v>
      </c>
      <c r="G604" s="12" t="s">
        <v>3485</v>
      </c>
    </row>
    <row r="605" spans="1:7" x14ac:dyDescent="0.2">
      <c r="A605" s="4" t="s">
        <v>643</v>
      </c>
      <c r="F605" t="s">
        <v>1492</v>
      </c>
      <c r="G605" s="14" t="s">
        <v>3486</v>
      </c>
    </row>
    <row r="606" spans="1:7" x14ac:dyDescent="0.2">
      <c r="A606" s="4" t="s">
        <v>644</v>
      </c>
      <c r="F606" t="s">
        <v>1493</v>
      </c>
      <c r="G606" s="14" t="s">
        <v>3487</v>
      </c>
    </row>
    <row r="607" spans="1:7" x14ac:dyDescent="0.2">
      <c r="A607" s="4" t="s">
        <v>645</v>
      </c>
      <c r="F607" t="s">
        <v>1494</v>
      </c>
      <c r="G607" s="14" t="s">
        <v>3488</v>
      </c>
    </row>
    <row r="608" spans="1:7" x14ac:dyDescent="0.2">
      <c r="A608" s="4" t="s">
        <v>646</v>
      </c>
      <c r="F608" t="s">
        <v>1495</v>
      </c>
      <c r="G608" s="12" t="s">
        <v>3489</v>
      </c>
    </row>
    <row r="609" spans="1:7" x14ac:dyDescent="0.2">
      <c r="A609" s="4" t="s">
        <v>647</v>
      </c>
      <c r="F609" t="s">
        <v>1496</v>
      </c>
      <c r="G609" s="14" t="s">
        <v>3490</v>
      </c>
    </row>
    <row r="610" spans="1:7" x14ac:dyDescent="0.2">
      <c r="A610" s="4" t="s">
        <v>648</v>
      </c>
      <c r="F610" t="s">
        <v>1497</v>
      </c>
      <c r="G610" s="14" t="s">
        <v>3491</v>
      </c>
    </row>
    <row r="611" spans="1:7" x14ac:dyDescent="0.2">
      <c r="A611" s="4" t="s">
        <v>649</v>
      </c>
      <c r="F611" t="s">
        <v>1498</v>
      </c>
      <c r="G611" s="14" t="s">
        <v>3492</v>
      </c>
    </row>
    <row r="612" spans="1:7" x14ac:dyDescent="0.2">
      <c r="A612" s="4" t="s">
        <v>650</v>
      </c>
      <c r="F612" t="s">
        <v>1499</v>
      </c>
      <c r="G612" s="12" t="s">
        <v>3493</v>
      </c>
    </row>
    <row r="613" spans="1:7" x14ac:dyDescent="0.2">
      <c r="A613" s="4" t="s">
        <v>651</v>
      </c>
      <c r="F613" t="s">
        <v>1500</v>
      </c>
      <c r="G613" s="14" t="s">
        <v>3494</v>
      </c>
    </row>
    <row r="614" spans="1:7" x14ac:dyDescent="0.2">
      <c r="A614" s="4" t="s">
        <v>652</v>
      </c>
      <c r="F614" t="s">
        <v>1501</v>
      </c>
      <c r="G614" s="14" t="s">
        <v>3495</v>
      </c>
    </row>
    <row r="615" spans="1:7" x14ac:dyDescent="0.2">
      <c r="A615" s="4" t="s">
        <v>653</v>
      </c>
      <c r="F615" t="s">
        <v>1502</v>
      </c>
      <c r="G615" s="14" t="s">
        <v>3496</v>
      </c>
    </row>
    <row r="616" spans="1:7" x14ac:dyDescent="0.2">
      <c r="A616" s="4" t="s">
        <v>654</v>
      </c>
      <c r="F616" t="s">
        <v>1503</v>
      </c>
      <c r="G616" s="14" t="s">
        <v>3497</v>
      </c>
    </row>
    <row r="617" spans="1:7" x14ac:dyDescent="0.2">
      <c r="A617" s="4" t="s">
        <v>655</v>
      </c>
      <c r="F617" t="s">
        <v>1504</v>
      </c>
      <c r="G617" s="12" t="s">
        <v>3498</v>
      </c>
    </row>
    <row r="618" spans="1:7" x14ac:dyDescent="0.2">
      <c r="A618" s="4" t="s">
        <v>656</v>
      </c>
      <c r="F618" t="s">
        <v>1505</v>
      </c>
      <c r="G618" s="14" t="s">
        <v>3499</v>
      </c>
    </row>
    <row r="619" spans="1:7" x14ac:dyDescent="0.2">
      <c r="A619" s="4" t="s">
        <v>657</v>
      </c>
      <c r="F619" t="s">
        <v>1506</v>
      </c>
      <c r="G619" s="12" t="s">
        <v>3500</v>
      </c>
    </row>
    <row r="620" spans="1:7" x14ac:dyDescent="0.2">
      <c r="A620" s="4" t="s">
        <v>658</v>
      </c>
      <c r="F620" t="s">
        <v>1507</v>
      </c>
      <c r="G620" s="14" t="s">
        <v>3501</v>
      </c>
    </row>
    <row r="621" spans="1:7" x14ac:dyDescent="0.2">
      <c r="A621" s="4" t="s">
        <v>659</v>
      </c>
      <c r="F621" t="s">
        <v>1508</v>
      </c>
      <c r="G621" s="14" t="s">
        <v>3502</v>
      </c>
    </row>
    <row r="622" spans="1:7" x14ac:dyDescent="0.2">
      <c r="A622" s="4" t="s">
        <v>660</v>
      </c>
      <c r="F622" t="s">
        <v>1509</v>
      </c>
      <c r="G622" s="12" t="s">
        <v>3503</v>
      </c>
    </row>
    <row r="623" spans="1:7" x14ac:dyDescent="0.2">
      <c r="A623" s="4" t="s">
        <v>661</v>
      </c>
      <c r="F623" t="s">
        <v>1510</v>
      </c>
      <c r="G623" s="14" t="s">
        <v>3504</v>
      </c>
    </row>
    <row r="624" spans="1:7" x14ac:dyDescent="0.2">
      <c r="A624" s="4" t="s">
        <v>662</v>
      </c>
      <c r="F624" t="s">
        <v>1511</v>
      </c>
      <c r="G624" s="14" t="s">
        <v>3505</v>
      </c>
    </row>
    <row r="625" spans="1:7" x14ac:dyDescent="0.2">
      <c r="A625" s="4" t="s">
        <v>663</v>
      </c>
      <c r="F625" t="s">
        <v>1512</v>
      </c>
      <c r="G625" s="12" t="s">
        <v>3506</v>
      </c>
    </row>
    <row r="626" spans="1:7" x14ac:dyDescent="0.2">
      <c r="A626" s="4" t="s">
        <v>664</v>
      </c>
      <c r="F626" t="s">
        <v>1513</v>
      </c>
      <c r="G626" s="14" t="s">
        <v>3507</v>
      </c>
    </row>
    <row r="627" spans="1:7" x14ac:dyDescent="0.2">
      <c r="A627" s="4" t="s">
        <v>665</v>
      </c>
      <c r="F627" t="s">
        <v>1514</v>
      </c>
      <c r="G627" s="14" t="s">
        <v>3508</v>
      </c>
    </row>
    <row r="628" spans="1:7" x14ac:dyDescent="0.2">
      <c r="A628" s="4" t="s">
        <v>666</v>
      </c>
      <c r="F628" t="s">
        <v>1515</v>
      </c>
      <c r="G628" s="14" t="s">
        <v>3509</v>
      </c>
    </row>
    <row r="629" spans="1:7" x14ac:dyDescent="0.2">
      <c r="A629" s="4" t="s">
        <v>667</v>
      </c>
      <c r="F629" t="s">
        <v>1516</v>
      </c>
      <c r="G629" s="12" t="s">
        <v>3510</v>
      </c>
    </row>
    <row r="630" spans="1:7" x14ac:dyDescent="0.2">
      <c r="A630" s="4" t="s">
        <v>668</v>
      </c>
      <c r="F630" t="s">
        <v>1517</v>
      </c>
      <c r="G630" s="14" t="s">
        <v>3511</v>
      </c>
    </row>
    <row r="631" spans="1:7" x14ac:dyDescent="0.2">
      <c r="A631" s="4" t="s">
        <v>669</v>
      </c>
      <c r="F631" t="s">
        <v>1518</v>
      </c>
      <c r="G631" s="14" t="s">
        <v>3512</v>
      </c>
    </row>
    <row r="632" spans="1:7" x14ac:dyDescent="0.2">
      <c r="A632" s="4" t="s">
        <v>670</v>
      </c>
      <c r="F632" t="s">
        <v>1519</v>
      </c>
      <c r="G632" s="14" t="s">
        <v>3513</v>
      </c>
    </row>
    <row r="633" spans="1:7" x14ac:dyDescent="0.2">
      <c r="A633" s="4" t="s">
        <v>671</v>
      </c>
      <c r="F633" t="s">
        <v>1520</v>
      </c>
      <c r="G633" s="14" t="s">
        <v>3514</v>
      </c>
    </row>
    <row r="634" spans="1:7" x14ac:dyDescent="0.2">
      <c r="A634" s="4" t="s">
        <v>672</v>
      </c>
      <c r="F634" t="s">
        <v>1521</v>
      </c>
      <c r="G634" s="12" t="s">
        <v>3515</v>
      </c>
    </row>
    <row r="635" spans="1:7" x14ac:dyDescent="0.2">
      <c r="A635" s="4" t="s">
        <v>673</v>
      </c>
      <c r="F635" t="s">
        <v>1522</v>
      </c>
      <c r="G635" s="12" t="s">
        <v>3516</v>
      </c>
    </row>
    <row r="636" spans="1:7" x14ac:dyDescent="0.2">
      <c r="A636" s="4" t="s">
        <v>674</v>
      </c>
      <c r="F636" t="s">
        <v>1523</v>
      </c>
      <c r="G636" s="14" t="s">
        <v>3517</v>
      </c>
    </row>
    <row r="637" spans="1:7" x14ac:dyDescent="0.2">
      <c r="A637" s="4" t="s">
        <v>675</v>
      </c>
      <c r="F637" t="s">
        <v>1524</v>
      </c>
      <c r="G637" s="14" t="s">
        <v>3518</v>
      </c>
    </row>
    <row r="638" spans="1:7" x14ac:dyDescent="0.2">
      <c r="A638" s="4" t="s">
        <v>676</v>
      </c>
      <c r="F638" t="s">
        <v>1525</v>
      </c>
      <c r="G638" s="14" t="s">
        <v>3519</v>
      </c>
    </row>
    <row r="639" spans="1:7" x14ac:dyDescent="0.2">
      <c r="A639" s="4" t="s">
        <v>677</v>
      </c>
      <c r="F639" t="s">
        <v>1526</v>
      </c>
      <c r="G639" s="14" t="s">
        <v>3520</v>
      </c>
    </row>
    <row r="640" spans="1:7" x14ac:dyDescent="0.2">
      <c r="A640" s="4" t="s">
        <v>678</v>
      </c>
      <c r="F640" t="s">
        <v>1527</v>
      </c>
      <c r="G640" s="12" t="s">
        <v>3521</v>
      </c>
    </row>
    <row r="641" spans="1:7" x14ac:dyDescent="0.2">
      <c r="A641" s="4" t="s">
        <v>679</v>
      </c>
      <c r="F641" t="s">
        <v>1528</v>
      </c>
      <c r="G641" s="12" t="s">
        <v>3522</v>
      </c>
    </row>
    <row r="642" spans="1:7" x14ac:dyDescent="0.2">
      <c r="A642" s="4" t="s">
        <v>680</v>
      </c>
      <c r="F642" t="s">
        <v>1529</v>
      </c>
      <c r="G642" s="12" t="s">
        <v>3523</v>
      </c>
    </row>
    <row r="643" spans="1:7" x14ac:dyDescent="0.2">
      <c r="A643" s="4" t="s">
        <v>681</v>
      </c>
      <c r="F643" t="s">
        <v>1530</v>
      </c>
      <c r="G643" s="12" t="s">
        <v>3524</v>
      </c>
    </row>
    <row r="644" spans="1:7" x14ac:dyDescent="0.2">
      <c r="A644" s="4" t="s">
        <v>682</v>
      </c>
      <c r="F644" t="s">
        <v>1531</v>
      </c>
      <c r="G644" s="12" t="s">
        <v>3525</v>
      </c>
    </row>
    <row r="645" spans="1:7" x14ac:dyDescent="0.2">
      <c r="A645" s="4" t="s">
        <v>683</v>
      </c>
      <c r="F645" t="s">
        <v>1532</v>
      </c>
      <c r="G645" s="12" t="s">
        <v>3526</v>
      </c>
    </row>
    <row r="646" spans="1:7" x14ac:dyDescent="0.2">
      <c r="A646" s="4" t="s">
        <v>684</v>
      </c>
      <c r="F646" t="s">
        <v>1533</v>
      </c>
      <c r="G646" s="14" t="s">
        <v>3527</v>
      </c>
    </row>
    <row r="647" spans="1:7" x14ac:dyDescent="0.2">
      <c r="A647" s="4" t="s">
        <v>685</v>
      </c>
      <c r="F647" t="s">
        <v>1534</v>
      </c>
      <c r="G647" s="14" t="s">
        <v>3528</v>
      </c>
    </row>
    <row r="648" spans="1:7" x14ac:dyDescent="0.2">
      <c r="A648" s="4" t="s">
        <v>686</v>
      </c>
      <c r="F648" t="s">
        <v>1535</v>
      </c>
      <c r="G648" s="12" t="s">
        <v>3529</v>
      </c>
    </row>
    <row r="649" spans="1:7" x14ac:dyDescent="0.2">
      <c r="A649" s="4" t="s">
        <v>687</v>
      </c>
      <c r="F649" t="s">
        <v>1536</v>
      </c>
      <c r="G649" s="12" t="s">
        <v>3530</v>
      </c>
    </row>
    <row r="650" spans="1:7" x14ac:dyDescent="0.2">
      <c r="A650" s="4" t="s">
        <v>688</v>
      </c>
      <c r="F650" t="s">
        <v>1537</v>
      </c>
      <c r="G650" s="14" t="s">
        <v>3531</v>
      </c>
    </row>
    <row r="651" spans="1:7" x14ac:dyDescent="0.2">
      <c r="A651" s="4" t="s">
        <v>689</v>
      </c>
      <c r="F651" t="s">
        <v>1538</v>
      </c>
      <c r="G651" s="12" t="s">
        <v>3532</v>
      </c>
    </row>
    <row r="652" spans="1:7" x14ac:dyDescent="0.2">
      <c r="A652" s="4" t="s">
        <v>690</v>
      </c>
      <c r="F652" t="s">
        <v>1539</v>
      </c>
      <c r="G652" s="14" t="s">
        <v>3533</v>
      </c>
    </row>
    <row r="653" spans="1:7" x14ac:dyDescent="0.2">
      <c r="A653" s="4" t="s">
        <v>691</v>
      </c>
      <c r="F653" t="s">
        <v>1540</v>
      </c>
      <c r="G653" s="12" t="s">
        <v>3534</v>
      </c>
    </row>
    <row r="654" spans="1:7" x14ac:dyDescent="0.2">
      <c r="A654" s="4" t="s">
        <v>692</v>
      </c>
      <c r="F654" t="s">
        <v>1541</v>
      </c>
      <c r="G654" s="13" t="s">
        <v>3535</v>
      </c>
    </row>
    <row r="655" spans="1:7" x14ac:dyDescent="0.2">
      <c r="A655" s="4" t="s">
        <v>693</v>
      </c>
      <c r="F655" t="s">
        <v>1542</v>
      </c>
      <c r="G655" s="14" t="s">
        <v>3536</v>
      </c>
    </row>
    <row r="656" spans="1:7" x14ac:dyDescent="0.2">
      <c r="A656" s="4" t="s">
        <v>694</v>
      </c>
      <c r="F656" t="s">
        <v>1543</v>
      </c>
      <c r="G656" s="14" t="s">
        <v>3537</v>
      </c>
    </row>
    <row r="657" spans="1:7" x14ac:dyDescent="0.2">
      <c r="A657" s="4" t="s">
        <v>695</v>
      </c>
      <c r="F657" t="s">
        <v>1544</v>
      </c>
      <c r="G657" s="12" t="s">
        <v>3538</v>
      </c>
    </row>
    <row r="658" spans="1:7" x14ac:dyDescent="0.2">
      <c r="A658" s="4" t="s">
        <v>696</v>
      </c>
      <c r="F658" t="s">
        <v>1545</v>
      </c>
      <c r="G658" s="14" t="s">
        <v>3539</v>
      </c>
    </row>
    <row r="659" spans="1:7" x14ac:dyDescent="0.2">
      <c r="A659" s="4" t="s">
        <v>697</v>
      </c>
      <c r="F659" t="s">
        <v>1546</v>
      </c>
      <c r="G659" s="14" t="s">
        <v>3540</v>
      </c>
    </row>
    <row r="660" spans="1:7" x14ac:dyDescent="0.2">
      <c r="A660" s="4" t="s">
        <v>698</v>
      </c>
      <c r="F660" t="s">
        <v>1547</v>
      </c>
      <c r="G660" s="14" t="s">
        <v>3541</v>
      </c>
    </row>
    <row r="661" spans="1:7" x14ac:dyDescent="0.2">
      <c r="A661" s="4" t="s">
        <v>699</v>
      </c>
      <c r="F661" t="s">
        <v>1548</v>
      </c>
      <c r="G661" s="14" t="s">
        <v>3542</v>
      </c>
    </row>
    <row r="662" spans="1:7" x14ac:dyDescent="0.2">
      <c r="A662" s="4" t="s">
        <v>700</v>
      </c>
      <c r="F662" t="s">
        <v>1549</v>
      </c>
      <c r="G662" s="14" t="s">
        <v>3543</v>
      </c>
    </row>
    <row r="663" spans="1:7" x14ac:dyDescent="0.2">
      <c r="A663" s="4" t="s">
        <v>701</v>
      </c>
      <c r="F663" t="s">
        <v>1550</v>
      </c>
      <c r="G663" s="12" t="s">
        <v>3544</v>
      </c>
    </row>
    <row r="664" spans="1:7" x14ac:dyDescent="0.2">
      <c r="A664" s="4" t="s">
        <v>702</v>
      </c>
      <c r="F664" t="s">
        <v>1551</v>
      </c>
      <c r="G664" s="14" t="s">
        <v>3545</v>
      </c>
    </row>
    <row r="665" spans="1:7" x14ac:dyDescent="0.2">
      <c r="A665" s="4" t="s">
        <v>703</v>
      </c>
      <c r="F665" t="s">
        <v>1552</v>
      </c>
      <c r="G665" s="14" t="s">
        <v>3546</v>
      </c>
    </row>
    <row r="666" spans="1:7" x14ac:dyDescent="0.2">
      <c r="A666" s="4" t="s">
        <v>704</v>
      </c>
      <c r="F666" t="s">
        <v>1553</v>
      </c>
      <c r="G666" s="14" t="s">
        <v>3547</v>
      </c>
    </row>
    <row r="667" spans="1:7" x14ac:dyDescent="0.2">
      <c r="A667" s="4" t="s">
        <v>705</v>
      </c>
      <c r="F667" t="s">
        <v>1554</v>
      </c>
      <c r="G667" s="14" t="s">
        <v>3548</v>
      </c>
    </row>
    <row r="668" spans="1:7" x14ac:dyDescent="0.2">
      <c r="A668" s="4" t="s">
        <v>706</v>
      </c>
      <c r="F668" t="s">
        <v>1555</v>
      </c>
      <c r="G668" s="12" t="s">
        <v>3549</v>
      </c>
    </row>
    <row r="669" spans="1:7" x14ac:dyDescent="0.2">
      <c r="A669" s="4" t="s">
        <v>707</v>
      </c>
      <c r="F669" t="s">
        <v>1556</v>
      </c>
      <c r="G669" s="12" t="s">
        <v>3550</v>
      </c>
    </row>
    <row r="670" spans="1:7" x14ac:dyDescent="0.2">
      <c r="A670" s="4" t="s">
        <v>708</v>
      </c>
      <c r="F670" t="s">
        <v>1557</v>
      </c>
      <c r="G670" s="14" t="s">
        <v>3551</v>
      </c>
    </row>
    <row r="671" spans="1:7" x14ac:dyDescent="0.2">
      <c r="A671" s="4" t="s">
        <v>709</v>
      </c>
      <c r="F671" t="s">
        <v>1558</v>
      </c>
      <c r="G671" s="14" t="s">
        <v>3552</v>
      </c>
    </row>
    <row r="672" spans="1:7" x14ac:dyDescent="0.2">
      <c r="A672" s="4" t="s">
        <v>710</v>
      </c>
      <c r="F672" t="s">
        <v>1559</v>
      </c>
      <c r="G672" s="14" t="s">
        <v>3553</v>
      </c>
    </row>
    <row r="673" spans="1:7" x14ac:dyDescent="0.2">
      <c r="A673" s="4" t="s">
        <v>711</v>
      </c>
      <c r="F673" t="s">
        <v>1560</v>
      </c>
      <c r="G673" s="14" t="s">
        <v>3554</v>
      </c>
    </row>
    <row r="674" spans="1:7" x14ac:dyDescent="0.2">
      <c r="A674" s="4" t="s">
        <v>712</v>
      </c>
      <c r="F674" t="s">
        <v>1561</v>
      </c>
      <c r="G674" s="17" t="s">
        <v>3555</v>
      </c>
    </row>
    <row r="675" spans="1:7" x14ac:dyDescent="0.2">
      <c r="A675" s="4" t="s">
        <v>713</v>
      </c>
      <c r="F675" t="s">
        <v>1562</v>
      </c>
      <c r="G675" s="12" t="s">
        <v>3556</v>
      </c>
    </row>
    <row r="676" spans="1:7" x14ac:dyDescent="0.2">
      <c r="A676" s="4" t="s">
        <v>714</v>
      </c>
      <c r="F676" t="s">
        <v>1563</v>
      </c>
      <c r="G676" s="12" t="s">
        <v>3557</v>
      </c>
    </row>
    <row r="677" spans="1:7" x14ac:dyDescent="0.2">
      <c r="A677" s="4" t="s">
        <v>715</v>
      </c>
      <c r="F677" t="s">
        <v>1564</v>
      </c>
      <c r="G677" s="14" t="s">
        <v>3558</v>
      </c>
    </row>
    <row r="678" spans="1:7" x14ac:dyDescent="0.2">
      <c r="A678" s="4" t="s">
        <v>716</v>
      </c>
      <c r="F678" t="s">
        <v>1565</v>
      </c>
      <c r="G678" s="13" t="s">
        <v>3559</v>
      </c>
    </row>
    <row r="679" spans="1:7" x14ac:dyDescent="0.2">
      <c r="A679" s="4" t="s">
        <v>717</v>
      </c>
      <c r="F679" t="s">
        <v>1566</v>
      </c>
      <c r="G679" s="12" t="s">
        <v>3560</v>
      </c>
    </row>
    <row r="680" spans="1:7" x14ac:dyDescent="0.2">
      <c r="A680" s="4" t="s">
        <v>718</v>
      </c>
      <c r="F680" t="s">
        <v>1567</v>
      </c>
      <c r="G680" s="14" t="s">
        <v>3561</v>
      </c>
    </row>
    <row r="681" spans="1:7" x14ac:dyDescent="0.2">
      <c r="A681" s="4" t="s">
        <v>719</v>
      </c>
      <c r="F681" t="s">
        <v>1568</v>
      </c>
      <c r="G681" s="12" t="s">
        <v>3562</v>
      </c>
    </row>
    <row r="682" spans="1:7" x14ac:dyDescent="0.2">
      <c r="A682" s="4" t="s">
        <v>720</v>
      </c>
      <c r="F682" t="s">
        <v>1569</v>
      </c>
      <c r="G682" s="14" t="s">
        <v>3563</v>
      </c>
    </row>
    <row r="683" spans="1:7" x14ac:dyDescent="0.2">
      <c r="A683" s="4" t="s">
        <v>721</v>
      </c>
      <c r="F683" t="s">
        <v>1570</v>
      </c>
      <c r="G683" s="12" t="s">
        <v>3564</v>
      </c>
    </row>
    <row r="684" spans="1:7" x14ac:dyDescent="0.2">
      <c r="A684" s="4" t="s">
        <v>722</v>
      </c>
      <c r="F684" t="s">
        <v>1571</v>
      </c>
      <c r="G684" s="14" t="s">
        <v>3565</v>
      </c>
    </row>
    <row r="685" spans="1:7" x14ac:dyDescent="0.2">
      <c r="A685" s="4" t="s">
        <v>723</v>
      </c>
      <c r="F685" t="s">
        <v>1572</v>
      </c>
      <c r="G685" s="14" t="s">
        <v>3566</v>
      </c>
    </row>
    <row r="686" spans="1:7" x14ac:dyDescent="0.2">
      <c r="A686" s="4" t="s">
        <v>724</v>
      </c>
      <c r="F686" t="s">
        <v>1573</v>
      </c>
      <c r="G686" s="18" t="s">
        <v>3567</v>
      </c>
    </row>
    <row r="687" spans="1:7" x14ac:dyDescent="0.2">
      <c r="A687" s="4" t="s">
        <v>725</v>
      </c>
      <c r="F687" t="s">
        <v>1574</v>
      </c>
      <c r="G687" s="12" t="s">
        <v>3568</v>
      </c>
    </row>
    <row r="688" spans="1:7" x14ac:dyDescent="0.2">
      <c r="A688" s="4" t="s">
        <v>726</v>
      </c>
      <c r="F688" t="s">
        <v>1575</v>
      </c>
      <c r="G688" s="12" t="s">
        <v>3569</v>
      </c>
    </row>
    <row r="689" spans="1:7" x14ac:dyDescent="0.2">
      <c r="A689" s="4" t="s">
        <v>727</v>
      </c>
      <c r="F689" t="s">
        <v>1576</v>
      </c>
      <c r="G689" s="14" t="s">
        <v>3570</v>
      </c>
    </row>
    <row r="690" spans="1:7" x14ac:dyDescent="0.2">
      <c r="A690" s="4" t="s">
        <v>728</v>
      </c>
      <c r="F690" t="s">
        <v>1577</v>
      </c>
      <c r="G690" s="12" t="s">
        <v>3571</v>
      </c>
    </row>
    <row r="691" spans="1:7" x14ac:dyDescent="0.2">
      <c r="A691" s="4" t="s">
        <v>729</v>
      </c>
      <c r="F691" t="s">
        <v>1578</v>
      </c>
      <c r="G691" s="14" t="s">
        <v>3572</v>
      </c>
    </row>
    <row r="692" spans="1:7" x14ac:dyDescent="0.2">
      <c r="A692" s="4" t="s">
        <v>730</v>
      </c>
      <c r="F692" t="s">
        <v>1579</v>
      </c>
      <c r="G692" s="12" t="s">
        <v>3573</v>
      </c>
    </row>
    <row r="693" spans="1:7" x14ac:dyDescent="0.2">
      <c r="A693" s="4" t="s">
        <v>731</v>
      </c>
      <c r="F693" t="s">
        <v>1580</v>
      </c>
      <c r="G693" s="12" t="s">
        <v>3574</v>
      </c>
    </row>
    <row r="694" spans="1:7" x14ac:dyDescent="0.2">
      <c r="A694" s="4" t="s">
        <v>732</v>
      </c>
      <c r="F694" t="s">
        <v>1581</v>
      </c>
      <c r="G694" s="12" t="s">
        <v>3575</v>
      </c>
    </row>
    <row r="695" spans="1:7" x14ac:dyDescent="0.2">
      <c r="A695" s="4" t="s">
        <v>733</v>
      </c>
      <c r="F695" t="s">
        <v>1582</v>
      </c>
      <c r="G695" s="14" t="s">
        <v>3576</v>
      </c>
    </row>
    <row r="696" spans="1:7" x14ac:dyDescent="0.2">
      <c r="A696" s="4" t="s">
        <v>734</v>
      </c>
      <c r="F696" t="s">
        <v>1583</v>
      </c>
      <c r="G696" s="12" t="s">
        <v>3577</v>
      </c>
    </row>
    <row r="697" spans="1:7" x14ac:dyDescent="0.2">
      <c r="A697" s="4" t="s">
        <v>735</v>
      </c>
      <c r="F697" t="s">
        <v>1584</v>
      </c>
      <c r="G697" s="12" t="s">
        <v>3578</v>
      </c>
    </row>
    <row r="698" spans="1:7" x14ac:dyDescent="0.2">
      <c r="A698" s="4" t="s">
        <v>736</v>
      </c>
      <c r="F698" t="s">
        <v>1585</v>
      </c>
      <c r="G698" s="12" t="s">
        <v>3579</v>
      </c>
    </row>
    <row r="699" spans="1:7" x14ac:dyDescent="0.2">
      <c r="A699" s="4" t="s">
        <v>737</v>
      </c>
      <c r="F699" t="s">
        <v>1586</v>
      </c>
      <c r="G699" s="14" t="s">
        <v>3580</v>
      </c>
    </row>
    <row r="700" spans="1:7" x14ac:dyDescent="0.2">
      <c r="A700" s="4" t="s">
        <v>738</v>
      </c>
      <c r="F700" t="s">
        <v>1587</v>
      </c>
      <c r="G700" s="14" t="s">
        <v>3581</v>
      </c>
    </row>
    <row r="701" spans="1:7" x14ac:dyDescent="0.2">
      <c r="A701" s="4" t="s">
        <v>739</v>
      </c>
      <c r="F701" t="s">
        <v>1588</v>
      </c>
      <c r="G701" s="14" t="s">
        <v>3582</v>
      </c>
    </row>
    <row r="702" spans="1:7" x14ac:dyDescent="0.2">
      <c r="A702" s="4" t="s">
        <v>740</v>
      </c>
      <c r="F702" t="s">
        <v>1589</v>
      </c>
      <c r="G702" s="14" t="s">
        <v>3583</v>
      </c>
    </row>
    <row r="703" spans="1:7" x14ac:dyDescent="0.2">
      <c r="A703" s="4" t="s">
        <v>741</v>
      </c>
      <c r="F703" t="s">
        <v>1590</v>
      </c>
      <c r="G703" s="14" t="s">
        <v>3584</v>
      </c>
    </row>
    <row r="704" spans="1:7" x14ac:dyDescent="0.2">
      <c r="A704" s="4" t="s">
        <v>742</v>
      </c>
      <c r="F704" t="s">
        <v>1591</v>
      </c>
      <c r="G704" s="14" t="s">
        <v>3585</v>
      </c>
    </row>
    <row r="705" spans="1:7" x14ac:dyDescent="0.2">
      <c r="A705" s="4" t="s">
        <v>743</v>
      </c>
      <c r="F705" t="s">
        <v>1592</v>
      </c>
      <c r="G705" s="14" t="s">
        <v>3586</v>
      </c>
    </row>
    <row r="706" spans="1:7" x14ac:dyDescent="0.2">
      <c r="A706" s="4" t="s">
        <v>744</v>
      </c>
      <c r="F706" t="s">
        <v>1593</v>
      </c>
      <c r="G706" s="14" t="s">
        <v>3587</v>
      </c>
    </row>
    <row r="707" spans="1:7" x14ac:dyDescent="0.2">
      <c r="A707" s="4" t="s">
        <v>745</v>
      </c>
      <c r="F707" t="s">
        <v>1594</v>
      </c>
      <c r="G707" s="14" t="s">
        <v>3588</v>
      </c>
    </row>
    <row r="708" spans="1:7" x14ac:dyDescent="0.2">
      <c r="A708" s="4" t="s">
        <v>746</v>
      </c>
      <c r="F708" t="s">
        <v>1595</v>
      </c>
      <c r="G708" s="14" t="s">
        <v>3589</v>
      </c>
    </row>
    <row r="709" spans="1:7" x14ac:dyDescent="0.2">
      <c r="A709" s="4" t="s">
        <v>747</v>
      </c>
      <c r="F709" t="s">
        <v>1596</v>
      </c>
      <c r="G709" s="14" t="s">
        <v>3590</v>
      </c>
    </row>
    <row r="710" spans="1:7" x14ac:dyDescent="0.2">
      <c r="A710" s="4" t="s">
        <v>748</v>
      </c>
      <c r="F710" t="s">
        <v>1597</v>
      </c>
      <c r="G710" s="14" t="s">
        <v>3591</v>
      </c>
    </row>
    <row r="711" spans="1:7" x14ac:dyDescent="0.2">
      <c r="A711" s="4" t="s">
        <v>749</v>
      </c>
      <c r="F711" t="s">
        <v>1598</v>
      </c>
      <c r="G711" s="14" t="s">
        <v>3592</v>
      </c>
    </row>
    <row r="712" spans="1:7" x14ac:dyDescent="0.2">
      <c r="A712" s="4" t="s">
        <v>750</v>
      </c>
      <c r="F712" t="s">
        <v>1599</v>
      </c>
      <c r="G712" s="14" t="s">
        <v>3593</v>
      </c>
    </row>
    <row r="713" spans="1:7" x14ac:dyDescent="0.2">
      <c r="A713" s="4" t="s">
        <v>751</v>
      </c>
      <c r="F713" t="s">
        <v>1600</v>
      </c>
      <c r="G713" s="14" t="s">
        <v>3594</v>
      </c>
    </row>
    <row r="714" spans="1:7" x14ac:dyDescent="0.2">
      <c r="A714" s="4" t="s">
        <v>752</v>
      </c>
      <c r="F714" t="s">
        <v>1601</v>
      </c>
      <c r="G714" s="14" t="s">
        <v>3595</v>
      </c>
    </row>
    <row r="715" spans="1:7" x14ac:dyDescent="0.2">
      <c r="A715" s="4" t="s">
        <v>753</v>
      </c>
      <c r="F715" t="s">
        <v>1602</v>
      </c>
      <c r="G715" s="12" t="s">
        <v>3596</v>
      </c>
    </row>
    <row r="716" spans="1:7" x14ac:dyDescent="0.2">
      <c r="A716" s="4" t="s">
        <v>754</v>
      </c>
      <c r="F716" t="s">
        <v>1603</v>
      </c>
      <c r="G716" s="14" t="s">
        <v>3597</v>
      </c>
    </row>
    <row r="717" spans="1:7" x14ac:dyDescent="0.2">
      <c r="A717" s="4" t="s">
        <v>755</v>
      </c>
      <c r="F717" t="s">
        <v>1604</v>
      </c>
      <c r="G717" s="14" t="s">
        <v>3598</v>
      </c>
    </row>
    <row r="718" spans="1:7" x14ac:dyDescent="0.2">
      <c r="A718" s="4" t="s">
        <v>756</v>
      </c>
      <c r="F718" t="s">
        <v>1605</v>
      </c>
      <c r="G718" s="14" t="s">
        <v>3599</v>
      </c>
    </row>
    <row r="719" spans="1:7" x14ac:dyDescent="0.2">
      <c r="A719" s="4" t="s">
        <v>757</v>
      </c>
      <c r="F719" t="s">
        <v>1606</v>
      </c>
      <c r="G719" s="14" t="s">
        <v>3600</v>
      </c>
    </row>
    <row r="720" spans="1:7" x14ac:dyDescent="0.2">
      <c r="A720" s="4" t="s">
        <v>758</v>
      </c>
      <c r="F720" t="s">
        <v>1607</v>
      </c>
      <c r="G720" s="14" t="s">
        <v>3601</v>
      </c>
    </row>
    <row r="721" spans="1:7" x14ac:dyDescent="0.2">
      <c r="A721" s="4" t="s">
        <v>759</v>
      </c>
      <c r="F721" t="s">
        <v>1608</v>
      </c>
      <c r="G721" s="14" t="s">
        <v>3602</v>
      </c>
    </row>
    <row r="722" spans="1:7" x14ac:dyDescent="0.2">
      <c r="A722" s="4" t="s">
        <v>760</v>
      </c>
      <c r="F722" t="s">
        <v>1609</v>
      </c>
      <c r="G722" s="14" t="s">
        <v>3603</v>
      </c>
    </row>
    <row r="723" spans="1:7" x14ac:dyDescent="0.2">
      <c r="A723" s="4" t="s">
        <v>761</v>
      </c>
      <c r="F723" t="s">
        <v>1610</v>
      </c>
      <c r="G723" s="12" t="s">
        <v>3604</v>
      </c>
    </row>
    <row r="724" spans="1:7" x14ac:dyDescent="0.2">
      <c r="A724" s="4" t="s">
        <v>762</v>
      </c>
      <c r="F724" t="s">
        <v>1611</v>
      </c>
      <c r="G724" s="12" t="s">
        <v>3605</v>
      </c>
    </row>
    <row r="725" spans="1:7" x14ac:dyDescent="0.2">
      <c r="A725" s="4" t="s">
        <v>763</v>
      </c>
      <c r="F725" t="s">
        <v>1612</v>
      </c>
      <c r="G725" s="14" t="s">
        <v>3606</v>
      </c>
    </row>
    <row r="726" spans="1:7" x14ac:dyDescent="0.2">
      <c r="A726" s="4" t="s">
        <v>764</v>
      </c>
      <c r="F726" t="s">
        <v>1613</v>
      </c>
      <c r="G726" s="12" t="s">
        <v>3607</v>
      </c>
    </row>
    <row r="727" spans="1:7" x14ac:dyDescent="0.2">
      <c r="A727" s="4" t="s">
        <v>765</v>
      </c>
      <c r="F727" t="s">
        <v>1614</v>
      </c>
      <c r="G727" s="13" t="s">
        <v>3608</v>
      </c>
    </row>
    <row r="728" spans="1:7" x14ac:dyDescent="0.2">
      <c r="A728" s="4" t="s">
        <v>766</v>
      </c>
      <c r="F728" t="s">
        <v>1615</v>
      </c>
      <c r="G728" s="12" t="s">
        <v>3609</v>
      </c>
    </row>
    <row r="729" spans="1:7" x14ac:dyDescent="0.2">
      <c r="A729" s="4" t="s">
        <v>767</v>
      </c>
      <c r="F729" t="s">
        <v>1616</v>
      </c>
      <c r="G729" s="12" t="s">
        <v>3610</v>
      </c>
    </row>
    <row r="730" spans="1:7" x14ac:dyDescent="0.2">
      <c r="A730" s="4" t="s">
        <v>768</v>
      </c>
      <c r="F730" t="s">
        <v>1617</v>
      </c>
      <c r="G730" s="14" t="s">
        <v>3611</v>
      </c>
    </row>
    <row r="731" spans="1:7" x14ac:dyDescent="0.2">
      <c r="A731" s="4" t="s">
        <v>769</v>
      </c>
      <c r="F731" t="s">
        <v>1618</v>
      </c>
      <c r="G731" s="14" t="s">
        <v>3612</v>
      </c>
    </row>
    <row r="732" spans="1:7" x14ac:dyDescent="0.2">
      <c r="A732" s="4" t="s">
        <v>770</v>
      </c>
      <c r="F732" t="s">
        <v>1619</v>
      </c>
      <c r="G732" s="14" t="s">
        <v>3613</v>
      </c>
    </row>
    <row r="733" spans="1:7" x14ac:dyDescent="0.2">
      <c r="A733" s="4" t="s">
        <v>771</v>
      </c>
      <c r="F733" t="s">
        <v>1620</v>
      </c>
      <c r="G733" s="12" t="s">
        <v>3614</v>
      </c>
    </row>
    <row r="734" spans="1:7" x14ac:dyDescent="0.2">
      <c r="A734" s="4" t="s">
        <v>772</v>
      </c>
      <c r="F734" t="s">
        <v>1621</v>
      </c>
      <c r="G734" s="14" t="s">
        <v>3615</v>
      </c>
    </row>
    <row r="735" spans="1:7" x14ac:dyDescent="0.2">
      <c r="A735" s="4" t="s">
        <v>773</v>
      </c>
      <c r="F735" t="s">
        <v>1622</v>
      </c>
      <c r="G735" s="14" t="s">
        <v>3616</v>
      </c>
    </row>
    <row r="736" spans="1:7" x14ac:dyDescent="0.2">
      <c r="A736" s="4" t="s">
        <v>774</v>
      </c>
      <c r="F736" t="s">
        <v>1623</v>
      </c>
      <c r="G736" s="12" t="s">
        <v>3617</v>
      </c>
    </row>
    <row r="737" spans="1:7" x14ac:dyDescent="0.2">
      <c r="A737" s="4" t="s">
        <v>775</v>
      </c>
      <c r="F737" t="s">
        <v>1624</v>
      </c>
      <c r="G737" s="12" t="s">
        <v>3618</v>
      </c>
    </row>
    <row r="738" spans="1:7" x14ac:dyDescent="0.2">
      <c r="A738" s="4" t="s">
        <v>776</v>
      </c>
      <c r="F738" t="s">
        <v>1625</v>
      </c>
      <c r="G738" s="12" t="s">
        <v>3619</v>
      </c>
    </row>
    <row r="739" spans="1:7" x14ac:dyDescent="0.2">
      <c r="A739" s="4" t="s">
        <v>777</v>
      </c>
      <c r="F739" t="s">
        <v>1626</v>
      </c>
      <c r="G739" s="12" t="s">
        <v>3620</v>
      </c>
    </row>
    <row r="740" spans="1:7" x14ac:dyDescent="0.2">
      <c r="A740" s="4" t="s">
        <v>778</v>
      </c>
      <c r="F740" t="s">
        <v>1627</v>
      </c>
      <c r="G740" s="12" t="s">
        <v>3621</v>
      </c>
    </row>
    <row r="741" spans="1:7" x14ac:dyDescent="0.2">
      <c r="A741" s="4" t="s">
        <v>779</v>
      </c>
      <c r="F741" t="s">
        <v>1628</v>
      </c>
      <c r="G741" s="12" t="s">
        <v>3622</v>
      </c>
    </row>
    <row r="742" spans="1:7" x14ac:dyDescent="0.2">
      <c r="A742" s="4" t="s">
        <v>780</v>
      </c>
      <c r="F742" t="s">
        <v>1629</v>
      </c>
      <c r="G742" s="14" t="s">
        <v>3623</v>
      </c>
    </row>
    <row r="743" spans="1:7" x14ac:dyDescent="0.2">
      <c r="A743" s="4" t="s">
        <v>781</v>
      </c>
      <c r="F743" t="s">
        <v>1630</v>
      </c>
      <c r="G743" s="14" t="s">
        <v>3624</v>
      </c>
    </row>
    <row r="744" spans="1:7" x14ac:dyDescent="0.2">
      <c r="A744" s="4" t="s">
        <v>782</v>
      </c>
      <c r="F744" t="s">
        <v>1631</v>
      </c>
      <c r="G744" s="12" t="s">
        <v>3625</v>
      </c>
    </row>
    <row r="745" spans="1:7" x14ac:dyDescent="0.2">
      <c r="A745" s="4" t="s">
        <v>783</v>
      </c>
      <c r="F745" t="s">
        <v>1632</v>
      </c>
      <c r="G745" s="12" t="s">
        <v>3626</v>
      </c>
    </row>
    <row r="746" spans="1:7" x14ac:dyDescent="0.2">
      <c r="A746" s="4" t="s">
        <v>784</v>
      </c>
      <c r="F746" t="s">
        <v>1633</v>
      </c>
      <c r="G746" s="14" t="s">
        <v>3627</v>
      </c>
    </row>
    <row r="747" spans="1:7" x14ac:dyDescent="0.2">
      <c r="A747" s="6" t="s">
        <v>785</v>
      </c>
      <c r="F747" t="s">
        <v>1634</v>
      </c>
      <c r="G747" s="14" t="s">
        <v>3628</v>
      </c>
    </row>
    <row r="748" spans="1:7" x14ac:dyDescent="0.2">
      <c r="A748" s="4" t="s">
        <v>786</v>
      </c>
      <c r="F748" t="s">
        <v>1635</v>
      </c>
      <c r="G748" s="14" t="s">
        <v>3629</v>
      </c>
    </row>
    <row r="749" spans="1:7" x14ac:dyDescent="0.2">
      <c r="A749" s="4" t="s">
        <v>787</v>
      </c>
      <c r="F749" t="s">
        <v>1636</v>
      </c>
      <c r="G749" s="14" t="s">
        <v>3630</v>
      </c>
    </row>
    <row r="750" spans="1:7" x14ac:dyDescent="0.2">
      <c r="A750" s="4" t="s">
        <v>788</v>
      </c>
      <c r="F750" t="s">
        <v>1637</v>
      </c>
      <c r="G750" s="14" t="s">
        <v>3631</v>
      </c>
    </row>
    <row r="751" spans="1:7" x14ac:dyDescent="0.2">
      <c r="A751" s="4" t="s">
        <v>789</v>
      </c>
      <c r="F751" t="s">
        <v>1638</v>
      </c>
      <c r="G751" s="13" t="s">
        <v>3632</v>
      </c>
    </row>
    <row r="752" spans="1:7" x14ac:dyDescent="0.2">
      <c r="A752" s="4" t="s">
        <v>790</v>
      </c>
      <c r="F752" t="s">
        <v>1639</v>
      </c>
      <c r="G752" s="12" t="s">
        <v>3633</v>
      </c>
    </row>
    <row r="753" spans="1:7" x14ac:dyDescent="0.2">
      <c r="A753" s="4" t="s">
        <v>791</v>
      </c>
      <c r="F753" t="s">
        <v>1640</v>
      </c>
      <c r="G753" s="12" t="s">
        <v>3634</v>
      </c>
    </row>
    <row r="754" spans="1:7" x14ac:dyDescent="0.2">
      <c r="A754" s="4" t="s">
        <v>792</v>
      </c>
      <c r="F754" t="s">
        <v>1641</v>
      </c>
      <c r="G754" s="12" t="s">
        <v>3635</v>
      </c>
    </row>
    <row r="755" spans="1:7" x14ac:dyDescent="0.2">
      <c r="A755" s="4" t="s">
        <v>793</v>
      </c>
      <c r="F755" t="s">
        <v>1642</v>
      </c>
      <c r="G755" s="14" t="s">
        <v>3636</v>
      </c>
    </row>
    <row r="756" spans="1:7" x14ac:dyDescent="0.2">
      <c r="A756" s="4" t="s">
        <v>794</v>
      </c>
      <c r="F756" t="s">
        <v>1643</v>
      </c>
      <c r="G756" s="14" t="s">
        <v>3637</v>
      </c>
    </row>
    <row r="757" spans="1:7" x14ac:dyDescent="0.2">
      <c r="A757" s="4" t="s">
        <v>795</v>
      </c>
      <c r="F757" t="s">
        <v>1644</v>
      </c>
      <c r="G757" s="14" t="s">
        <v>3638</v>
      </c>
    </row>
    <row r="758" spans="1:7" x14ac:dyDescent="0.2">
      <c r="A758" s="4" t="s">
        <v>796</v>
      </c>
      <c r="F758" t="s">
        <v>1645</v>
      </c>
      <c r="G758" s="12" t="s">
        <v>3639</v>
      </c>
    </row>
    <row r="759" spans="1:7" x14ac:dyDescent="0.2">
      <c r="A759" s="4" t="s">
        <v>797</v>
      </c>
      <c r="F759" t="s">
        <v>1646</v>
      </c>
      <c r="G759" s="14" t="s">
        <v>3640</v>
      </c>
    </row>
    <row r="760" spans="1:7" x14ac:dyDescent="0.2">
      <c r="A760" s="4" t="s">
        <v>798</v>
      </c>
      <c r="F760" t="s">
        <v>1647</v>
      </c>
      <c r="G760" s="14" t="s">
        <v>3641</v>
      </c>
    </row>
    <row r="761" spans="1:7" x14ac:dyDescent="0.2">
      <c r="A761" s="4" t="s">
        <v>799</v>
      </c>
      <c r="F761" t="s">
        <v>1648</v>
      </c>
      <c r="G761" s="14" t="s">
        <v>3642</v>
      </c>
    </row>
    <row r="762" spans="1:7" x14ac:dyDescent="0.2">
      <c r="A762" s="4" t="s">
        <v>800</v>
      </c>
      <c r="F762" t="s">
        <v>1649</v>
      </c>
      <c r="G762" s="14" t="s">
        <v>3643</v>
      </c>
    </row>
    <row r="763" spans="1:7" x14ac:dyDescent="0.2">
      <c r="A763" s="4" t="s">
        <v>801</v>
      </c>
      <c r="F763" t="s">
        <v>1650</v>
      </c>
      <c r="G763" s="12" t="s">
        <v>3644</v>
      </c>
    </row>
    <row r="764" spans="1:7" x14ac:dyDescent="0.2">
      <c r="A764" s="4" t="s">
        <v>802</v>
      </c>
      <c r="F764" t="s">
        <v>1651</v>
      </c>
      <c r="G764" s="14" t="s">
        <v>3645</v>
      </c>
    </row>
    <row r="765" spans="1:7" x14ac:dyDescent="0.2">
      <c r="A765" s="4" t="s">
        <v>803</v>
      </c>
      <c r="F765" t="s">
        <v>1652</v>
      </c>
      <c r="G765" s="12" t="s">
        <v>3646</v>
      </c>
    </row>
    <row r="766" spans="1:7" x14ac:dyDescent="0.2">
      <c r="A766" s="4" t="s">
        <v>804</v>
      </c>
      <c r="F766" t="s">
        <v>1653</v>
      </c>
      <c r="G766" s="14" t="s">
        <v>3647</v>
      </c>
    </row>
    <row r="767" spans="1:7" x14ac:dyDescent="0.2">
      <c r="A767" s="4" t="s">
        <v>805</v>
      </c>
      <c r="F767" t="s">
        <v>1654</v>
      </c>
      <c r="G767" s="14" t="s">
        <v>3648</v>
      </c>
    </row>
    <row r="768" spans="1:7" x14ac:dyDescent="0.2">
      <c r="A768" s="4" t="s">
        <v>806</v>
      </c>
      <c r="F768" t="s">
        <v>1655</v>
      </c>
      <c r="G768" s="12" t="s">
        <v>3649</v>
      </c>
    </row>
    <row r="769" spans="1:7" x14ac:dyDescent="0.2">
      <c r="A769" s="4" t="s">
        <v>807</v>
      </c>
      <c r="F769" t="s">
        <v>1656</v>
      </c>
      <c r="G769" s="12" t="s">
        <v>3650</v>
      </c>
    </row>
    <row r="770" spans="1:7" x14ac:dyDescent="0.2">
      <c r="A770" s="4" t="s">
        <v>808</v>
      </c>
      <c r="F770" t="s">
        <v>1657</v>
      </c>
      <c r="G770" s="12" t="s">
        <v>3651</v>
      </c>
    </row>
    <row r="771" spans="1:7" x14ac:dyDescent="0.2">
      <c r="A771" s="4" t="s">
        <v>809</v>
      </c>
      <c r="F771" t="s">
        <v>1658</v>
      </c>
      <c r="G771" s="12" t="s">
        <v>3652</v>
      </c>
    </row>
    <row r="772" spans="1:7" x14ac:dyDescent="0.2">
      <c r="A772" s="4" t="s">
        <v>810</v>
      </c>
      <c r="F772" t="s">
        <v>1659</v>
      </c>
      <c r="G772" s="12" t="s">
        <v>3653</v>
      </c>
    </row>
    <row r="773" spans="1:7" x14ac:dyDescent="0.2">
      <c r="A773" s="4" t="s">
        <v>811</v>
      </c>
      <c r="F773" t="s">
        <v>1660</v>
      </c>
      <c r="G773" s="14" t="s">
        <v>3654</v>
      </c>
    </row>
    <row r="774" spans="1:7" x14ac:dyDescent="0.2">
      <c r="A774" s="4" t="s">
        <v>812</v>
      </c>
      <c r="F774" t="s">
        <v>1661</v>
      </c>
      <c r="G774" s="14" t="s">
        <v>3655</v>
      </c>
    </row>
    <row r="775" spans="1:7" x14ac:dyDescent="0.2">
      <c r="A775" s="4" t="s">
        <v>813</v>
      </c>
      <c r="F775" t="s">
        <v>1662</v>
      </c>
      <c r="G775" s="12" t="s">
        <v>3656</v>
      </c>
    </row>
    <row r="776" spans="1:7" x14ac:dyDescent="0.2">
      <c r="A776" s="4" t="s">
        <v>814</v>
      </c>
      <c r="F776" t="s">
        <v>1663</v>
      </c>
      <c r="G776" s="14" t="s">
        <v>3657</v>
      </c>
    </row>
    <row r="777" spans="1:7" x14ac:dyDescent="0.2">
      <c r="A777" s="4" t="s">
        <v>815</v>
      </c>
      <c r="F777" t="s">
        <v>1664</v>
      </c>
      <c r="G777" s="12" t="s">
        <v>3658</v>
      </c>
    </row>
    <row r="778" spans="1:7" x14ac:dyDescent="0.2">
      <c r="A778" s="4" t="s">
        <v>816</v>
      </c>
      <c r="F778" t="s">
        <v>1665</v>
      </c>
      <c r="G778" s="14" t="s">
        <v>3659</v>
      </c>
    </row>
    <row r="779" spans="1:7" x14ac:dyDescent="0.2">
      <c r="A779" s="4" t="s">
        <v>817</v>
      </c>
      <c r="F779" t="s">
        <v>1666</v>
      </c>
      <c r="G779" s="14" t="s">
        <v>3660</v>
      </c>
    </row>
    <row r="780" spans="1:7" x14ac:dyDescent="0.2">
      <c r="A780" s="4" t="s">
        <v>818</v>
      </c>
      <c r="F780" t="s">
        <v>1667</v>
      </c>
      <c r="G780" s="12" t="s">
        <v>3661</v>
      </c>
    </row>
    <row r="781" spans="1:7" x14ac:dyDescent="0.2">
      <c r="A781" s="4" t="s">
        <v>819</v>
      </c>
      <c r="F781" t="s">
        <v>1668</v>
      </c>
      <c r="G781" s="12" t="s">
        <v>3662</v>
      </c>
    </row>
    <row r="782" spans="1:7" x14ac:dyDescent="0.2">
      <c r="A782" s="4" t="s">
        <v>820</v>
      </c>
      <c r="F782" t="s">
        <v>1669</v>
      </c>
      <c r="G782" s="14" t="s">
        <v>3663</v>
      </c>
    </row>
    <row r="783" spans="1:7" x14ac:dyDescent="0.2">
      <c r="F783" t="s">
        <v>1670</v>
      </c>
      <c r="G783" s="12" t="s">
        <v>3664</v>
      </c>
    </row>
    <row r="784" spans="1:7" x14ac:dyDescent="0.2">
      <c r="F784" t="s">
        <v>1671</v>
      </c>
      <c r="G784" s="12" t="s">
        <v>3665</v>
      </c>
    </row>
    <row r="785" spans="6:7" x14ac:dyDescent="0.2">
      <c r="F785" t="s">
        <v>1672</v>
      </c>
      <c r="G785" s="14" t="s">
        <v>3666</v>
      </c>
    </row>
    <row r="786" spans="6:7" x14ac:dyDescent="0.2">
      <c r="F786" t="s">
        <v>1673</v>
      </c>
      <c r="G786" s="12" t="s">
        <v>3667</v>
      </c>
    </row>
    <row r="787" spans="6:7" x14ac:dyDescent="0.2">
      <c r="F787" t="s">
        <v>1674</v>
      </c>
      <c r="G787" s="12" t="s">
        <v>3668</v>
      </c>
    </row>
    <row r="788" spans="6:7" x14ac:dyDescent="0.2">
      <c r="F788" t="s">
        <v>1675</v>
      </c>
      <c r="G788" s="14" t="s">
        <v>3669</v>
      </c>
    </row>
    <row r="789" spans="6:7" x14ac:dyDescent="0.2">
      <c r="F789" t="s">
        <v>1676</v>
      </c>
      <c r="G789" s="14" t="s">
        <v>3670</v>
      </c>
    </row>
    <row r="790" spans="6:7" x14ac:dyDescent="0.2">
      <c r="F790" t="s">
        <v>1677</v>
      </c>
      <c r="G790" s="12" t="s">
        <v>3671</v>
      </c>
    </row>
    <row r="791" spans="6:7" x14ac:dyDescent="0.2">
      <c r="F791" t="s">
        <v>1678</v>
      </c>
      <c r="G791" s="12" t="s">
        <v>3672</v>
      </c>
    </row>
    <row r="792" spans="6:7" x14ac:dyDescent="0.2">
      <c r="F792" t="s">
        <v>1679</v>
      </c>
      <c r="G792" s="12" t="s">
        <v>3673</v>
      </c>
    </row>
    <row r="793" spans="6:7" x14ac:dyDescent="0.2">
      <c r="F793" t="s">
        <v>1680</v>
      </c>
      <c r="G793" s="14" t="s">
        <v>3674</v>
      </c>
    </row>
    <row r="794" spans="6:7" x14ac:dyDescent="0.2">
      <c r="F794" t="s">
        <v>1681</v>
      </c>
      <c r="G794" s="14" t="s">
        <v>3675</v>
      </c>
    </row>
    <row r="795" spans="6:7" x14ac:dyDescent="0.2">
      <c r="F795" t="s">
        <v>1682</v>
      </c>
      <c r="G795" s="14" t="s">
        <v>3676</v>
      </c>
    </row>
    <row r="796" spans="6:7" x14ac:dyDescent="0.2">
      <c r="F796" t="s">
        <v>1683</v>
      </c>
      <c r="G796" s="12" t="s">
        <v>3677</v>
      </c>
    </row>
    <row r="797" spans="6:7" x14ac:dyDescent="0.2">
      <c r="F797" t="s">
        <v>1684</v>
      </c>
      <c r="G797" s="14" t="s">
        <v>3678</v>
      </c>
    </row>
    <row r="798" spans="6:7" x14ac:dyDescent="0.2">
      <c r="F798" t="s">
        <v>1685</v>
      </c>
      <c r="G798" s="12" t="s">
        <v>3679</v>
      </c>
    </row>
    <row r="799" spans="6:7" x14ac:dyDescent="0.2">
      <c r="F799" t="s">
        <v>1686</v>
      </c>
      <c r="G799" s="14" t="s">
        <v>3680</v>
      </c>
    </row>
    <row r="800" spans="6:7" x14ac:dyDescent="0.2">
      <c r="F800" t="s">
        <v>1687</v>
      </c>
      <c r="G800" s="12" t="s">
        <v>3681</v>
      </c>
    </row>
    <row r="801" spans="6:7" x14ac:dyDescent="0.2">
      <c r="F801" t="s">
        <v>1688</v>
      </c>
      <c r="G801" s="12" t="s">
        <v>3682</v>
      </c>
    </row>
    <row r="802" spans="6:7" x14ac:dyDescent="0.2">
      <c r="F802" t="s">
        <v>1689</v>
      </c>
      <c r="G802" s="14" t="s">
        <v>3683</v>
      </c>
    </row>
    <row r="803" spans="6:7" x14ac:dyDescent="0.2">
      <c r="F803" t="s">
        <v>1690</v>
      </c>
      <c r="G803" s="12" t="s">
        <v>3684</v>
      </c>
    </row>
    <row r="804" spans="6:7" x14ac:dyDescent="0.2">
      <c r="F804" t="s">
        <v>1691</v>
      </c>
      <c r="G804" s="14" t="s">
        <v>3685</v>
      </c>
    </row>
    <row r="805" spans="6:7" x14ac:dyDescent="0.2">
      <c r="F805" t="s">
        <v>1692</v>
      </c>
      <c r="G805" s="14" t="s">
        <v>3686</v>
      </c>
    </row>
    <row r="806" spans="6:7" x14ac:dyDescent="0.2">
      <c r="F806" t="s">
        <v>1693</v>
      </c>
      <c r="G806" s="14" t="s">
        <v>3687</v>
      </c>
    </row>
    <row r="807" spans="6:7" x14ac:dyDescent="0.2">
      <c r="F807" t="s">
        <v>1694</v>
      </c>
      <c r="G807" s="14" t="s">
        <v>3688</v>
      </c>
    </row>
    <row r="808" spans="6:7" x14ac:dyDescent="0.2">
      <c r="F808" t="s">
        <v>1695</v>
      </c>
      <c r="G808" s="14" t="s">
        <v>3689</v>
      </c>
    </row>
    <row r="809" spans="6:7" x14ac:dyDescent="0.2">
      <c r="F809" t="s">
        <v>1696</v>
      </c>
      <c r="G809" s="12" t="s">
        <v>3690</v>
      </c>
    </row>
    <row r="810" spans="6:7" x14ac:dyDescent="0.2">
      <c r="F810" t="s">
        <v>1697</v>
      </c>
      <c r="G810" s="12" t="s">
        <v>3691</v>
      </c>
    </row>
    <row r="811" spans="6:7" x14ac:dyDescent="0.2">
      <c r="F811" t="s">
        <v>1698</v>
      </c>
      <c r="G811" s="14" t="s">
        <v>3692</v>
      </c>
    </row>
    <row r="812" spans="6:7" x14ac:dyDescent="0.2">
      <c r="F812" t="s">
        <v>1699</v>
      </c>
      <c r="G812" s="12" t="s">
        <v>3693</v>
      </c>
    </row>
    <row r="813" spans="6:7" x14ac:dyDescent="0.2">
      <c r="F813" t="s">
        <v>1700</v>
      </c>
      <c r="G813" s="13" t="s">
        <v>3694</v>
      </c>
    </row>
    <row r="814" spans="6:7" x14ac:dyDescent="0.2">
      <c r="F814" t="s">
        <v>1701</v>
      </c>
      <c r="G814" s="14" t="s">
        <v>3695</v>
      </c>
    </row>
    <row r="815" spans="6:7" x14ac:dyDescent="0.2">
      <c r="F815" t="s">
        <v>1702</v>
      </c>
      <c r="G815" s="14" t="s">
        <v>3696</v>
      </c>
    </row>
    <row r="816" spans="6:7" x14ac:dyDescent="0.2">
      <c r="F816" t="s">
        <v>1703</v>
      </c>
      <c r="G816" s="12" t="s">
        <v>3697</v>
      </c>
    </row>
    <row r="817" spans="6:7" x14ac:dyDescent="0.2">
      <c r="F817" t="s">
        <v>1704</v>
      </c>
      <c r="G817" s="14" t="s">
        <v>3698</v>
      </c>
    </row>
    <row r="818" spans="6:7" x14ac:dyDescent="0.2">
      <c r="F818" t="s">
        <v>1705</v>
      </c>
      <c r="G818" s="14" t="s">
        <v>3699</v>
      </c>
    </row>
    <row r="819" spans="6:7" x14ac:dyDescent="0.2">
      <c r="F819" t="s">
        <v>1706</v>
      </c>
      <c r="G819" s="12" t="s">
        <v>3700</v>
      </c>
    </row>
    <row r="820" spans="6:7" x14ac:dyDescent="0.2">
      <c r="F820" t="s">
        <v>1707</v>
      </c>
      <c r="G820" s="14" t="s">
        <v>3701</v>
      </c>
    </row>
    <row r="821" spans="6:7" x14ac:dyDescent="0.2">
      <c r="F821" t="s">
        <v>1708</v>
      </c>
      <c r="G821" s="14" t="s">
        <v>3702</v>
      </c>
    </row>
    <row r="822" spans="6:7" x14ac:dyDescent="0.2">
      <c r="F822" t="s">
        <v>1709</v>
      </c>
      <c r="G822" s="12" t="s">
        <v>3703</v>
      </c>
    </row>
    <row r="823" spans="6:7" x14ac:dyDescent="0.2">
      <c r="F823" t="s">
        <v>1710</v>
      </c>
      <c r="G823" s="14" t="s">
        <v>3704</v>
      </c>
    </row>
    <row r="824" spans="6:7" x14ac:dyDescent="0.2">
      <c r="F824" t="s">
        <v>1711</v>
      </c>
      <c r="G824" s="12" t="s">
        <v>3705</v>
      </c>
    </row>
    <row r="825" spans="6:7" x14ac:dyDescent="0.2">
      <c r="F825" t="s">
        <v>1712</v>
      </c>
      <c r="G825" s="14" t="s">
        <v>3706</v>
      </c>
    </row>
    <row r="826" spans="6:7" x14ac:dyDescent="0.2">
      <c r="F826" t="s">
        <v>1713</v>
      </c>
      <c r="G826" s="12" t="s">
        <v>3707</v>
      </c>
    </row>
    <row r="827" spans="6:7" x14ac:dyDescent="0.2">
      <c r="F827" t="s">
        <v>1714</v>
      </c>
      <c r="G827" s="14" t="s">
        <v>3708</v>
      </c>
    </row>
    <row r="828" spans="6:7" x14ac:dyDescent="0.2">
      <c r="F828" t="s">
        <v>1715</v>
      </c>
      <c r="G828" s="14" t="s">
        <v>3709</v>
      </c>
    </row>
    <row r="829" spans="6:7" x14ac:dyDescent="0.2">
      <c r="F829" t="s">
        <v>1716</v>
      </c>
      <c r="G829" s="13" t="s">
        <v>3710</v>
      </c>
    </row>
    <row r="830" spans="6:7" x14ac:dyDescent="0.2">
      <c r="F830" t="s">
        <v>1717</v>
      </c>
      <c r="G830" s="12" t="s">
        <v>3711</v>
      </c>
    </row>
    <row r="831" spans="6:7" x14ac:dyDescent="0.2">
      <c r="F831" t="s">
        <v>1718</v>
      </c>
      <c r="G831" s="14" t="s">
        <v>3712</v>
      </c>
    </row>
    <row r="832" spans="6:7" x14ac:dyDescent="0.2">
      <c r="F832" t="s">
        <v>1719</v>
      </c>
      <c r="G832" s="14" t="s">
        <v>3713</v>
      </c>
    </row>
    <row r="833" spans="6:7" x14ac:dyDescent="0.2">
      <c r="F833" t="s">
        <v>1720</v>
      </c>
      <c r="G833" s="12" t="s">
        <v>3714</v>
      </c>
    </row>
    <row r="834" spans="6:7" x14ac:dyDescent="0.2">
      <c r="F834" t="s">
        <v>1721</v>
      </c>
      <c r="G834" s="12" t="s">
        <v>3715</v>
      </c>
    </row>
    <row r="835" spans="6:7" x14ac:dyDescent="0.2">
      <c r="F835" t="s">
        <v>1722</v>
      </c>
      <c r="G835" s="14" t="s">
        <v>3716</v>
      </c>
    </row>
    <row r="836" spans="6:7" x14ac:dyDescent="0.2">
      <c r="F836" t="s">
        <v>1723</v>
      </c>
      <c r="G836" s="14" t="s">
        <v>3717</v>
      </c>
    </row>
    <row r="837" spans="6:7" x14ac:dyDescent="0.2">
      <c r="F837" t="s">
        <v>1724</v>
      </c>
      <c r="G837" s="14" t="s">
        <v>3718</v>
      </c>
    </row>
    <row r="838" spans="6:7" x14ac:dyDescent="0.2">
      <c r="F838" t="s">
        <v>1725</v>
      </c>
      <c r="G838" s="14" t="s">
        <v>3719</v>
      </c>
    </row>
    <row r="839" spans="6:7" x14ac:dyDescent="0.2">
      <c r="F839" t="s">
        <v>1726</v>
      </c>
      <c r="G839" s="13" t="s">
        <v>3720</v>
      </c>
    </row>
    <row r="840" spans="6:7" x14ac:dyDescent="0.2">
      <c r="F840" t="s">
        <v>1727</v>
      </c>
      <c r="G840" s="14" t="s">
        <v>3721</v>
      </c>
    </row>
    <row r="841" spans="6:7" x14ac:dyDescent="0.2">
      <c r="F841" t="s">
        <v>1728</v>
      </c>
      <c r="G841" s="12" t="s">
        <v>3722</v>
      </c>
    </row>
    <row r="842" spans="6:7" x14ac:dyDescent="0.2">
      <c r="F842" t="s">
        <v>1729</v>
      </c>
      <c r="G842" s="14" t="s">
        <v>3723</v>
      </c>
    </row>
    <row r="843" spans="6:7" x14ac:dyDescent="0.2">
      <c r="F843" t="s">
        <v>1730</v>
      </c>
      <c r="G843" s="14" t="s">
        <v>3724</v>
      </c>
    </row>
    <row r="844" spans="6:7" x14ac:dyDescent="0.2">
      <c r="F844" t="s">
        <v>1731</v>
      </c>
      <c r="G844" s="14" t="s">
        <v>3725</v>
      </c>
    </row>
    <row r="845" spans="6:7" x14ac:dyDescent="0.2">
      <c r="F845" t="s">
        <v>1732</v>
      </c>
      <c r="G845" s="14" t="s">
        <v>3726</v>
      </c>
    </row>
    <row r="846" spans="6:7" x14ac:dyDescent="0.2">
      <c r="F846" t="s">
        <v>1733</v>
      </c>
      <c r="G846" s="14" t="s">
        <v>3727</v>
      </c>
    </row>
    <row r="847" spans="6:7" x14ac:dyDescent="0.2">
      <c r="F847" t="s">
        <v>1734</v>
      </c>
      <c r="G847" s="13" t="s">
        <v>3728</v>
      </c>
    </row>
    <row r="848" spans="6:7" x14ac:dyDescent="0.2">
      <c r="F848" t="s">
        <v>1735</v>
      </c>
      <c r="G848" s="14" t="s">
        <v>3729</v>
      </c>
    </row>
    <row r="849" spans="6:7" x14ac:dyDescent="0.2">
      <c r="F849" t="s">
        <v>1736</v>
      </c>
      <c r="G849" s="14" t="s">
        <v>3730</v>
      </c>
    </row>
    <row r="850" spans="6:7" x14ac:dyDescent="0.2">
      <c r="F850" t="s">
        <v>1737</v>
      </c>
      <c r="G850" s="14" t="s">
        <v>3731</v>
      </c>
    </row>
    <row r="851" spans="6:7" x14ac:dyDescent="0.2">
      <c r="F851" t="s">
        <v>1738</v>
      </c>
      <c r="G851" s="12" t="s">
        <v>3732</v>
      </c>
    </row>
    <row r="852" spans="6:7" x14ac:dyDescent="0.2">
      <c r="F852" t="s">
        <v>1739</v>
      </c>
      <c r="G852" s="12" t="s">
        <v>3733</v>
      </c>
    </row>
    <row r="853" spans="6:7" x14ac:dyDescent="0.2">
      <c r="F853" t="s">
        <v>1740</v>
      </c>
      <c r="G853" s="14" t="s">
        <v>3734</v>
      </c>
    </row>
    <row r="854" spans="6:7" x14ac:dyDescent="0.2">
      <c r="F854" t="s">
        <v>1741</v>
      </c>
      <c r="G854" s="12" t="s">
        <v>3735</v>
      </c>
    </row>
    <row r="855" spans="6:7" x14ac:dyDescent="0.2">
      <c r="F855" t="s">
        <v>1742</v>
      </c>
      <c r="G855" s="16" t="s">
        <v>3736</v>
      </c>
    </row>
    <row r="856" spans="6:7" x14ac:dyDescent="0.2">
      <c r="F856" t="s">
        <v>1743</v>
      </c>
      <c r="G856" s="14" t="s">
        <v>3737</v>
      </c>
    </row>
    <row r="857" spans="6:7" x14ac:dyDescent="0.2">
      <c r="F857" t="s">
        <v>1744</v>
      </c>
      <c r="G857" s="14" t="s">
        <v>3738</v>
      </c>
    </row>
    <row r="858" spans="6:7" x14ac:dyDescent="0.2">
      <c r="F858" t="s">
        <v>1745</v>
      </c>
      <c r="G858" s="12" t="s">
        <v>3739</v>
      </c>
    </row>
    <row r="859" spans="6:7" x14ac:dyDescent="0.2">
      <c r="F859" t="s">
        <v>1746</v>
      </c>
      <c r="G859" s="13" t="s">
        <v>3740</v>
      </c>
    </row>
    <row r="860" spans="6:7" x14ac:dyDescent="0.2">
      <c r="F860" t="s">
        <v>1747</v>
      </c>
      <c r="G860" s="12" t="s">
        <v>3741</v>
      </c>
    </row>
    <row r="861" spans="6:7" x14ac:dyDescent="0.2">
      <c r="F861" t="s">
        <v>1748</v>
      </c>
      <c r="G861" s="12" t="s">
        <v>3742</v>
      </c>
    </row>
    <row r="862" spans="6:7" x14ac:dyDescent="0.2">
      <c r="F862" t="s">
        <v>1749</v>
      </c>
      <c r="G862" s="12" t="s">
        <v>3743</v>
      </c>
    </row>
    <row r="863" spans="6:7" x14ac:dyDescent="0.2">
      <c r="F863" t="s">
        <v>1750</v>
      </c>
      <c r="G863" s="14" t="s">
        <v>3744</v>
      </c>
    </row>
    <row r="864" spans="6:7" x14ac:dyDescent="0.2">
      <c r="F864" t="s">
        <v>1751</v>
      </c>
      <c r="G864" s="14" t="s">
        <v>3745</v>
      </c>
    </row>
    <row r="865" spans="6:7" x14ac:dyDescent="0.2">
      <c r="F865" t="s">
        <v>1752</v>
      </c>
      <c r="G865" s="12" t="s">
        <v>3746</v>
      </c>
    </row>
    <row r="866" spans="6:7" x14ac:dyDescent="0.2">
      <c r="F866" t="s">
        <v>1753</v>
      </c>
      <c r="G866" s="12" t="s">
        <v>3747</v>
      </c>
    </row>
    <row r="867" spans="6:7" x14ac:dyDescent="0.2">
      <c r="F867" t="s">
        <v>1754</v>
      </c>
      <c r="G867" s="14" t="s">
        <v>3748</v>
      </c>
    </row>
    <row r="868" spans="6:7" x14ac:dyDescent="0.2">
      <c r="F868" t="s">
        <v>1755</v>
      </c>
      <c r="G868" s="12" t="s">
        <v>3749</v>
      </c>
    </row>
    <row r="869" spans="6:7" x14ac:dyDescent="0.2">
      <c r="F869" t="s">
        <v>1756</v>
      </c>
      <c r="G869" s="12" t="s">
        <v>3750</v>
      </c>
    </row>
    <row r="870" spans="6:7" x14ac:dyDescent="0.2">
      <c r="F870" t="s">
        <v>1757</v>
      </c>
      <c r="G870" s="14" t="s">
        <v>3751</v>
      </c>
    </row>
    <row r="871" spans="6:7" x14ac:dyDescent="0.2">
      <c r="F871" t="s">
        <v>1758</v>
      </c>
      <c r="G871" s="14" t="s">
        <v>3752</v>
      </c>
    </row>
    <row r="872" spans="6:7" x14ac:dyDescent="0.2">
      <c r="F872" t="s">
        <v>1759</v>
      </c>
      <c r="G872" s="12" t="s">
        <v>3753</v>
      </c>
    </row>
    <row r="873" spans="6:7" x14ac:dyDescent="0.2">
      <c r="F873" t="s">
        <v>1760</v>
      </c>
      <c r="G873" s="12" t="s">
        <v>3754</v>
      </c>
    </row>
    <row r="874" spans="6:7" x14ac:dyDescent="0.2">
      <c r="F874" t="s">
        <v>1761</v>
      </c>
      <c r="G874" s="14" t="s">
        <v>3755</v>
      </c>
    </row>
    <row r="875" spans="6:7" x14ac:dyDescent="0.2">
      <c r="F875" t="s">
        <v>1762</v>
      </c>
      <c r="G875" s="14" t="s">
        <v>3756</v>
      </c>
    </row>
    <row r="876" spans="6:7" x14ac:dyDescent="0.2">
      <c r="F876" t="s">
        <v>1763</v>
      </c>
      <c r="G876" s="12" t="s">
        <v>3757</v>
      </c>
    </row>
    <row r="877" spans="6:7" x14ac:dyDescent="0.2">
      <c r="F877" t="s">
        <v>1764</v>
      </c>
      <c r="G877" s="14" t="s">
        <v>3758</v>
      </c>
    </row>
    <row r="878" spans="6:7" x14ac:dyDescent="0.2">
      <c r="F878" t="s">
        <v>1765</v>
      </c>
      <c r="G878" s="14" t="s">
        <v>3759</v>
      </c>
    </row>
    <row r="879" spans="6:7" x14ac:dyDescent="0.2">
      <c r="F879" t="s">
        <v>1766</v>
      </c>
      <c r="G879" s="14" t="s">
        <v>3760</v>
      </c>
    </row>
    <row r="880" spans="6:7" x14ac:dyDescent="0.2">
      <c r="F880" t="s">
        <v>1767</v>
      </c>
      <c r="G880" s="14" t="s">
        <v>3761</v>
      </c>
    </row>
    <row r="881" spans="6:7" x14ac:dyDescent="0.2">
      <c r="F881" t="s">
        <v>1768</v>
      </c>
      <c r="G881" s="12" t="s">
        <v>3762</v>
      </c>
    </row>
    <row r="882" spans="6:7" x14ac:dyDescent="0.2">
      <c r="F882" t="s">
        <v>1769</v>
      </c>
      <c r="G882" s="12" t="s">
        <v>3763</v>
      </c>
    </row>
    <row r="883" spans="6:7" x14ac:dyDescent="0.2">
      <c r="F883" t="s">
        <v>1770</v>
      </c>
      <c r="G883" s="12" t="s">
        <v>3764</v>
      </c>
    </row>
    <row r="884" spans="6:7" x14ac:dyDescent="0.2">
      <c r="F884" t="s">
        <v>1771</v>
      </c>
      <c r="G884" s="12" t="s">
        <v>3765</v>
      </c>
    </row>
    <row r="885" spans="6:7" x14ac:dyDescent="0.2">
      <c r="F885" t="s">
        <v>1772</v>
      </c>
      <c r="G885" s="14" t="s">
        <v>3766</v>
      </c>
    </row>
    <row r="886" spans="6:7" x14ac:dyDescent="0.2">
      <c r="F886" t="s">
        <v>1773</v>
      </c>
      <c r="G886" s="14" t="s">
        <v>3767</v>
      </c>
    </row>
    <row r="887" spans="6:7" x14ac:dyDescent="0.2">
      <c r="F887" t="s">
        <v>1774</v>
      </c>
      <c r="G887" s="12" t="s">
        <v>3768</v>
      </c>
    </row>
    <row r="888" spans="6:7" x14ac:dyDescent="0.2">
      <c r="F888" t="s">
        <v>1775</v>
      </c>
      <c r="G888" s="14" t="s">
        <v>3769</v>
      </c>
    </row>
    <row r="889" spans="6:7" x14ac:dyDescent="0.2">
      <c r="F889" t="s">
        <v>1776</v>
      </c>
      <c r="G889" s="12" t="s">
        <v>3770</v>
      </c>
    </row>
    <row r="890" spans="6:7" x14ac:dyDescent="0.2">
      <c r="F890" t="s">
        <v>1777</v>
      </c>
      <c r="G890" s="12" t="s">
        <v>3771</v>
      </c>
    </row>
    <row r="891" spans="6:7" x14ac:dyDescent="0.2">
      <c r="F891" t="s">
        <v>1778</v>
      </c>
      <c r="G891" s="12" t="s">
        <v>3772</v>
      </c>
    </row>
    <row r="892" spans="6:7" x14ac:dyDescent="0.2">
      <c r="F892" t="s">
        <v>1779</v>
      </c>
    </row>
    <row r="893" spans="6:7" x14ac:dyDescent="0.2">
      <c r="F893" t="s">
        <v>1780</v>
      </c>
    </row>
    <row r="894" spans="6:7" x14ac:dyDescent="0.2">
      <c r="F894" t="s">
        <v>1781</v>
      </c>
    </row>
    <row r="895" spans="6:7" x14ac:dyDescent="0.2">
      <c r="F895" t="s">
        <v>1782</v>
      </c>
    </row>
    <row r="896" spans="6:7" x14ac:dyDescent="0.2">
      <c r="F896" t="s">
        <v>1783</v>
      </c>
    </row>
    <row r="897" spans="6:6" x14ac:dyDescent="0.2">
      <c r="F897" t="s">
        <v>1784</v>
      </c>
    </row>
    <row r="898" spans="6:6" x14ac:dyDescent="0.2">
      <c r="F898" t="s">
        <v>1785</v>
      </c>
    </row>
    <row r="899" spans="6:6" x14ac:dyDescent="0.2">
      <c r="F899" t="s">
        <v>1786</v>
      </c>
    </row>
    <row r="900" spans="6:6" x14ac:dyDescent="0.2">
      <c r="F900" t="s">
        <v>1787</v>
      </c>
    </row>
    <row r="901" spans="6:6" x14ac:dyDescent="0.2">
      <c r="F901" t="s">
        <v>1788</v>
      </c>
    </row>
    <row r="902" spans="6:6" x14ac:dyDescent="0.2">
      <c r="F902" t="s">
        <v>1789</v>
      </c>
    </row>
    <row r="903" spans="6:6" x14ac:dyDescent="0.2">
      <c r="F903" t="s">
        <v>1790</v>
      </c>
    </row>
    <row r="904" spans="6:6" x14ac:dyDescent="0.2">
      <c r="F904" t="s">
        <v>1791</v>
      </c>
    </row>
    <row r="905" spans="6:6" x14ac:dyDescent="0.2">
      <c r="F905" t="s">
        <v>1792</v>
      </c>
    </row>
    <row r="906" spans="6:6" x14ac:dyDescent="0.2">
      <c r="F906" t="s">
        <v>1793</v>
      </c>
    </row>
    <row r="907" spans="6:6" x14ac:dyDescent="0.2">
      <c r="F907" t="s">
        <v>1794</v>
      </c>
    </row>
    <row r="908" spans="6:6" x14ac:dyDescent="0.2">
      <c r="F908" t="s">
        <v>1795</v>
      </c>
    </row>
    <row r="909" spans="6:6" x14ac:dyDescent="0.2">
      <c r="F909" t="s">
        <v>1796</v>
      </c>
    </row>
    <row r="910" spans="6:6" x14ac:dyDescent="0.2">
      <c r="F910" t="s">
        <v>1797</v>
      </c>
    </row>
    <row r="911" spans="6:6" x14ac:dyDescent="0.2">
      <c r="F911" t="s">
        <v>1798</v>
      </c>
    </row>
    <row r="912" spans="6:6" x14ac:dyDescent="0.2">
      <c r="F912" t="s">
        <v>1799</v>
      </c>
    </row>
    <row r="913" spans="6:6" x14ac:dyDescent="0.2">
      <c r="F913" t="s">
        <v>1800</v>
      </c>
    </row>
    <row r="914" spans="6:6" x14ac:dyDescent="0.2">
      <c r="F914" t="s">
        <v>1801</v>
      </c>
    </row>
    <row r="915" spans="6:6" x14ac:dyDescent="0.2">
      <c r="F915" t="s">
        <v>1802</v>
      </c>
    </row>
    <row r="916" spans="6:6" x14ac:dyDescent="0.2">
      <c r="F916" t="s">
        <v>1803</v>
      </c>
    </row>
    <row r="917" spans="6:6" x14ac:dyDescent="0.2">
      <c r="F917" t="s">
        <v>1804</v>
      </c>
    </row>
    <row r="918" spans="6:6" x14ac:dyDescent="0.2">
      <c r="F918" t="s">
        <v>1805</v>
      </c>
    </row>
    <row r="919" spans="6:6" x14ac:dyDescent="0.2">
      <c r="F919" t="s">
        <v>1806</v>
      </c>
    </row>
    <row r="920" spans="6:6" x14ac:dyDescent="0.2">
      <c r="F920" t="s">
        <v>1807</v>
      </c>
    </row>
    <row r="921" spans="6:6" x14ac:dyDescent="0.2">
      <c r="F921" t="s">
        <v>1808</v>
      </c>
    </row>
    <row r="922" spans="6:6" x14ac:dyDescent="0.2">
      <c r="F922" t="s">
        <v>1809</v>
      </c>
    </row>
    <row r="923" spans="6:6" x14ac:dyDescent="0.2">
      <c r="F923" t="s">
        <v>1810</v>
      </c>
    </row>
    <row r="924" spans="6:6" x14ac:dyDescent="0.2">
      <c r="F924" t="s">
        <v>1811</v>
      </c>
    </row>
    <row r="925" spans="6:6" x14ac:dyDescent="0.2">
      <c r="F925" t="s">
        <v>1812</v>
      </c>
    </row>
    <row r="926" spans="6:6" x14ac:dyDescent="0.2">
      <c r="F926" t="s">
        <v>1813</v>
      </c>
    </row>
    <row r="927" spans="6:6" x14ac:dyDescent="0.2">
      <c r="F927" t="s">
        <v>1814</v>
      </c>
    </row>
    <row r="928" spans="6:6" x14ac:dyDescent="0.2">
      <c r="F928" t="s">
        <v>1815</v>
      </c>
    </row>
    <row r="929" spans="6:6" x14ac:dyDescent="0.2">
      <c r="F929" t="s">
        <v>1816</v>
      </c>
    </row>
    <row r="930" spans="6:6" x14ac:dyDescent="0.2">
      <c r="F930" t="s">
        <v>1817</v>
      </c>
    </row>
    <row r="931" spans="6:6" x14ac:dyDescent="0.2">
      <c r="F931" t="s">
        <v>1818</v>
      </c>
    </row>
    <row r="932" spans="6:6" x14ac:dyDescent="0.2">
      <c r="F932" t="s">
        <v>1819</v>
      </c>
    </row>
    <row r="933" spans="6:6" x14ac:dyDescent="0.2">
      <c r="F933" t="s">
        <v>1820</v>
      </c>
    </row>
    <row r="934" spans="6:6" x14ac:dyDescent="0.2">
      <c r="F934" t="s">
        <v>1821</v>
      </c>
    </row>
    <row r="935" spans="6:6" x14ac:dyDescent="0.2">
      <c r="F935" t="s">
        <v>1822</v>
      </c>
    </row>
    <row r="936" spans="6:6" x14ac:dyDescent="0.2">
      <c r="F936" t="s">
        <v>1823</v>
      </c>
    </row>
    <row r="937" spans="6:6" x14ac:dyDescent="0.2">
      <c r="F937" t="s">
        <v>1824</v>
      </c>
    </row>
    <row r="938" spans="6:6" x14ac:dyDescent="0.2">
      <c r="F938" t="s">
        <v>1825</v>
      </c>
    </row>
    <row r="939" spans="6:6" x14ac:dyDescent="0.2">
      <c r="F939" t="s">
        <v>1826</v>
      </c>
    </row>
    <row r="940" spans="6:6" x14ac:dyDescent="0.2">
      <c r="F940" t="s">
        <v>1827</v>
      </c>
    </row>
    <row r="941" spans="6:6" x14ac:dyDescent="0.2">
      <c r="F941" t="s">
        <v>1828</v>
      </c>
    </row>
    <row r="942" spans="6:6" x14ac:dyDescent="0.2">
      <c r="F942" t="s">
        <v>1829</v>
      </c>
    </row>
    <row r="943" spans="6:6" x14ac:dyDescent="0.2">
      <c r="F943" t="s">
        <v>1830</v>
      </c>
    </row>
    <row r="944" spans="6:6" x14ac:dyDescent="0.2">
      <c r="F944" t="s">
        <v>1831</v>
      </c>
    </row>
    <row r="945" spans="6:6" x14ac:dyDescent="0.2">
      <c r="F945" t="s">
        <v>1832</v>
      </c>
    </row>
    <row r="946" spans="6:6" x14ac:dyDescent="0.2">
      <c r="F946" t="s">
        <v>1833</v>
      </c>
    </row>
    <row r="947" spans="6:6" x14ac:dyDescent="0.2">
      <c r="F947" t="s">
        <v>1834</v>
      </c>
    </row>
    <row r="948" spans="6:6" x14ac:dyDescent="0.2">
      <c r="F948" t="s">
        <v>1835</v>
      </c>
    </row>
    <row r="949" spans="6:6" x14ac:dyDescent="0.2">
      <c r="F949" t="s">
        <v>1836</v>
      </c>
    </row>
    <row r="950" spans="6:6" x14ac:dyDescent="0.2">
      <c r="F950" t="s">
        <v>1837</v>
      </c>
    </row>
    <row r="951" spans="6:6" x14ac:dyDescent="0.2">
      <c r="F951" t="s">
        <v>1838</v>
      </c>
    </row>
    <row r="952" spans="6:6" x14ac:dyDescent="0.2">
      <c r="F952" t="s">
        <v>1839</v>
      </c>
    </row>
    <row r="953" spans="6:6" x14ac:dyDescent="0.2">
      <c r="F953" t="s">
        <v>1840</v>
      </c>
    </row>
    <row r="954" spans="6:6" x14ac:dyDescent="0.2">
      <c r="F954" t="s">
        <v>1841</v>
      </c>
    </row>
    <row r="955" spans="6:6" x14ac:dyDescent="0.2">
      <c r="F955" t="s">
        <v>1842</v>
      </c>
    </row>
    <row r="956" spans="6:6" x14ac:dyDescent="0.2">
      <c r="F956" t="s">
        <v>1843</v>
      </c>
    </row>
    <row r="957" spans="6:6" x14ac:dyDescent="0.2">
      <c r="F957" t="s">
        <v>1844</v>
      </c>
    </row>
    <row r="958" spans="6:6" x14ac:dyDescent="0.2">
      <c r="F958" t="s">
        <v>1845</v>
      </c>
    </row>
    <row r="959" spans="6:6" x14ac:dyDescent="0.2">
      <c r="F959" t="s">
        <v>1846</v>
      </c>
    </row>
    <row r="960" spans="6:6" x14ac:dyDescent="0.2">
      <c r="F960" t="s">
        <v>1847</v>
      </c>
    </row>
    <row r="961" spans="6:6" x14ac:dyDescent="0.2">
      <c r="F961" t="s">
        <v>1848</v>
      </c>
    </row>
    <row r="962" spans="6:6" x14ac:dyDescent="0.2">
      <c r="F962" t="s">
        <v>1849</v>
      </c>
    </row>
    <row r="963" spans="6:6" x14ac:dyDescent="0.2">
      <c r="F963" t="s">
        <v>1850</v>
      </c>
    </row>
    <row r="964" spans="6:6" x14ac:dyDescent="0.2">
      <c r="F964" t="s">
        <v>1851</v>
      </c>
    </row>
    <row r="965" spans="6:6" x14ac:dyDescent="0.2">
      <c r="F965" t="s">
        <v>1852</v>
      </c>
    </row>
    <row r="966" spans="6:6" x14ac:dyDescent="0.2">
      <c r="F966" t="s">
        <v>1853</v>
      </c>
    </row>
    <row r="967" spans="6:6" x14ac:dyDescent="0.2">
      <c r="F967" t="s">
        <v>1854</v>
      </c>
    </row>
    <row r="968" spans="6:6" x14ac:dyDescent="0.2">
      <c r="F968" t="s">
        <v>1855</v>
      </c>
    </row>
    <row r="969" spans="6:6" x14ac:dyDescent="0.2">
      <c r="F969" t="s">
        <v>1856</v>
      </c>
    </row>
    <row r="970" spans="6:6" x14ac:dyDescent="0.2">
      <c r="F970" t="s">
        <v>1857</v>
      </c>
    </row>
    <row r="971" spans="6:6" x14ac:dyDescent="0.2">
      <c r="F971" t="s">
        <v>1858</v>
      </c>
    </row>
    <row r="972" spans="6:6" x14ac:dyDescent="0.2">
      <c r="F972" t="s">
        <v>1859</v>
      </c>
    </row>
    <row r="973" spans="6:6" x14ac:dyDescent="0.2">
      <c r="F973" t="s">
        <v>1860</v>
      </c>
    </row>
    <row r="974" spans="6:6" x14ac:dyDescent="0.2">
      <c r="F974" t="s">
        <v>1861</v>
      </c>
    </row>
    <row r="975" spans="6:6" x14ac:dyDescent="0.2">
      <c r="F975" t="s">
        <v>1862</v>
      </c>
    </row>
    <row r="976" spans="6:6" x14ac:dyDescent="0.2">
      <c r="F976" t="s">
        <v>1863</v>
      </c>
    </row>
    <row r="977" spans="6:6" x14ac:dyDescent="0.2">
      <c r="F977" t="s">
        <v>1864</v>
      </c>
    </row>
    <row r="978" spans="6:6" x14ac:dyDescent="0.2">
      <c r="F978" t="s">
        <v>1865</v>
      </c>
    </row>
    <row r="979" spans="6:6" x14ac:dyDescent="0.2">
      <c r="F979" t="s">
        <v>1866</v>
      </c>
    </row>
    <row r="980" spans="6:6" x14ac:dyDescent="0.2">
      <c r="F980" t="s">
        <v>1867</v>
      </c>
    </row>
    <row r="981" spans="6:6" x14ac:dyDescent="0.2">
      <c r="F981" t="s">
        <v>1868</v>
      </c>
    </row>
    <row r="982" spans="6:6" x14ac:dyDescent="0.2">
      <c r="F982" t="s">
        <v>1869</v>
      </c>
    </row>
    <row r="983" spans="6:6" x14ac:dyDescent="0.2">
      <c r="F983" t="s">
        <v>1870</v>
      </c>
    </row>
    <row r="984" spans="6:6" x14ac:dyDescent="0.2">
      <c r="F984" t="s">
        <v>1871</v>
      </c>
    </row>
    <row r="985" spans="6:6" x14ac:dyDescent="0.2">
      <c r="F985" t="s">
        <v>1872</v>
      </c>
    </row>
    <row r="986" spans="6:6" x14ac:dyDescent="0.2">
      <c r="F986" t="s">
        <v>1873</v>
      </c>
    </row>
    <row r="987" spans="6:6" x14ac:dyDescent="0.2">
      <c r="F987" t="s">
        <v>1874</v>
      </c>
    </row>
    <row r="988" spans="6:6" x14ac:dyDescent="0.2">
      <c r="F988" t="s">
        <v>1875</v>
      </c>
    </row>
    <row r="989" spans="6:6" x14ac:dyDescent="0.2">
      <c r="F989" t="s">
        <v>1876</v>
      </c>
    </row>
    <row r="990" spans="6:6" x14ac:dyDescent="0.2">
      <c r="F990" t="s">
        <v>1877</v>
      </c>
    </row>
    <row r="991" spans="6:6" x14ac:dyDescent="0.2">
      <c r="F991" t="s">
        <v>1878</v>
      </c>
    </row>
    <row r="992" spans="6:6" x14ac:dyDescent="0.2">
      <c r="F992" t="s">
        <v>1878</v>
      </c>
    </row>
    <row r="993" spans="6:6" x14ac:dyDescent="0.2">
      <c r="F993" t="s">
        <v>1879</v>
      </c>
    </row>
    <row r="994" spans="6:6" x14ac:dyDescent="0.2">
      <c r="F994" t="s">
        <v>1880</v>
      </c>
    </row>
    <row r="995" spans="6:6" x14ac:dyDescent="0.2">
      <c r="F995" t="s">
        <v>1881</v>
      </c>
    </row>
    <row r="996" spans="6:6" x14ac:dyDescent="0.2">
      <c r="F996" t="s">
        <v>1882</v>
      </c>
    </row>
    <row r="997" spans="6:6" x14ac:dyDescent="0.2">
      <c r="F997" t="s">
        <v>1883</v>
      </c>
    </row>
    <row r="998" spans="6:6" x14ac:dyDescent="0.2">
      <c r="F998" t="s">
        <v>1884</v>
      </c>
    </row>
    <row r="999" spans="6:6" x14ac:dyDescent="0.2">
      <c r="F999" t="s">
        <v>1885</v>
      </c>
    </row>
    <row r="1000" spans="6:6" x14ac:dyDescent="0.2">
      <c r="F1000" t="s">
        <v>1886</v>
      </c>
    </row>
    <row r="1001" spans="6:6" x14ac:dyDescent="0.2">
      <c r="F1001" t="s">
        <v>1887</v>
      </c>
    </row>
    <row r="1002" spans="6:6" x14ac:dyDescent="0.2">
      <c r="F1002" t="s">
        <v>1888</v>
      </c>
    </row>
    <row r="1003" spans="6:6" x14ac:dyDescent="0.2">
      <c r="F1003" t="s">
        <v>1889</v>
      </c>
    </row>
    <row r="1004" spans="6:6" x14ac:dyDescent="0.2">
      <c r="F1004" t="s">
        <v>1890</v>
      </c>
    </row>
    <row r="1005" spans="6:6" x14ac:dyDescent="0.2">
      <c r="F1005" t="s">
        <v>1891</v>
      </c>
    </row>
    <row r="1006" spans="6:6" x14ac:dyDescent="0.2">
      <c r="F1006" t="s">
        <v>1892</v>
      </c>
    </row>
    <row r="1007" spans="6:6" x14ac:dyDescent="0.2">
      <c r="F1007" t="s">
        <v>1893</v>
      </c>
    </row>
    <row r="1008" spans="6:6" x14ac:dyDescent="0.2">
      <c r="F1008" t="s">
        <v>1894</v>
      </c>
    </row>
    <row r="1009" spans="6:6" x14ac:dyDescent="0.2">
      <c r="F1009" t="s">
        <v>1895</v>
      </c>
    </row>
    <row r="1010" spans="6:6" x14ac:dyDescent="0.2">
      <c r="F1010" t="s">
        <v>1896</v>
      </c>
    </row>
    <row r="1011" spans="6:6" x14ac:dyDescent="0.2">
      <c r="F1011" t="s">
        <v>1897</v>
      </c>
    </row>
    <row r="1012" spans="6:6" x14ac:dyDescent="0.2">
      <c r="F1012" t="s">
        <v>1898</v>
      </c>
    </row>
    <row r="1013" spans="6:6" x14ac:dyDescent="0.2">
      <c r="F1013" t="s">
        <v>1899</v>
      </c>
    </row>
    <row r="1014" spans="6:6" x14ac:dyDescent="0.2">
      <c r="F1014" t="s">
        <v>1900</v>
      </c>
    </row>
    <row r="1015" spans="6:6" x14ac:dyDescent="0.2">
      <c r="F1015" t="s">
        <v>1901</v>
      </c>
    </row>
    <row r="1016" spans="6:6" x14ac:dyDescent="0.2">
      <c r="F1016" t="s">
        <v>1902</v>
      </c>
    </row>
    <row r="1017" spans="6:6" x14ac:dyDescent="0.2">
      <c r="F1017" t="s">
        <v>1903</v>
      </c>
    </row>
    <row r="1018" spans="6:6" x14ac:dyDescent="0.2">
      <c r="F1018" t="s">
        <v>1904</v>
      </c>
    </row>
    <row r="1019" spans="6:6" x14ac:dyDescent="0.2">
      <c r="F1019" t="s">
        <v>1905</v>
      </c>
    </row>
    <row r="1020" spans="6:6" x14ac:dyDescent="0.2">
      <c r="F1020" t="s">
        <v>1906</v>
      </c>
    </row>
    <row r="1021" spans="6:6" x14ac:dyDescent="0.2">
      <c r="F1021" t="s">
        <v>1907</v>
      </c>
    </row>
    <row r="1022" spans="6:6" x14ac:dyDescent="0.2">
      <c r="F1022" t="s">
        <v>1908</v>
      </c>
    </row>
    <row r="1023" spans="6:6" x14ac:dyDescent="0.2">
      <c r="F1023" t="s">
        <v>1909</v>
      </c>
    </row>
    <row r="1024" spans="6:6" x14ac:dyDescent="0.2">
      <c r="F1024" t="s">
        <v>1910</v>
      </c>
    </row>
    <row r="1025" spans="6:6" x14ac:dyDescent="0.2">
      <c r="F1025" t="s">
        <v>1911</v>
      </c>
    </row>
    <row r="1026" spans="6:6" x14ac:dyDescent="0.2">
      <c r="F1026" t="s">
        <v>1912</v>
      </c>
    </row>
    <row r="1027" spans="6:6" x14ac:dyDescent="0.2">
      <c r="F1027" t="s">
        <v>1913</v>
      </c>
    </row>
    <row r="1028" spans="6:6" x14ac:dyDescent="0.2">
      <c r="F1028" t="s">
        <v>1914</v>
      </c>
    </row>
    <row r="1029" spans="6:6" x14ac:dyDescent="0.2">
      <c r="F1029" t="s">
        <v>1915</v>
      </c>
    </row>
    <row r="1030" spans="6:6" x14ac:dyDescent="0.2">
      <c r="F1030" t="s">
        <v>1916</v>
      </c>
    </row>
    <row r="1031" spans="6:6" x14ac:dyDescent="0.2">
      <c r="F1031" t="s">
        <v>1917</v>
      </c>
    </row>
    <row r="1032" spans="6:6" x14ac:dyDescent="0.2">
      <c r="F1032" t="s">
        <v>1918</v>
      </c>
    </row>
    <row r="1033" spans="6:6" x14ac:dyDescent="0.2">
      <c r="F1033" t="s">
        <v>1919</v>
      </c>
    </row>
    <row r="1034" spans="6:6" x14ac:dyDescent="0.2">
      <c r="F1034" t="s">
        <v>1920</v>
      </c>
    </row>
    <row r="1035" spans="6:6" x14ac:dyDescent="0.2">
      <c r="F1035" t="s">
        <v>1921</v>
      </c>
    </row>
    <row r="1036" spans="6:6" x14ac:dyDescent="0.2">
      <c r="F1036" t="s">
        <v>1922</v>
      </c>
    </row>
    <row r="1037" spans="6:6" x14ac:dyDescent="0.2">
      <c r="F1037" t="s">
        <v>1923</v>
      </c>
    </row>
    <row r="1038" spans="6:6" x14ac:dyDescent="0.2">
      <c r="F1038" t="s">
        <v>1924</v>
      </c>
    </row>
    <row r="1039" spans="6:6" x14ac:dyDescent="0.2">
      <c r="F1039" t="s">
        <v>1925</v>
      </c>
    </row>
    <row r="1040" spans="6:6" x14ac:dyDescent="0.2">
      <c r="F1040" t="s">
        <v>1926</v>
      </c>
    </row>
    <row r="1041" spans="6:6" x14ac:dyDescent="0.2">
      <c r="F1041" t="s">
        <v>1927</v>
      </c>
    </row>
    <row r="1042" spans="6:6" x14ac:dyDescent="0.2">
      <c r="F1042" t="s">
        <v>1928</v>
      </c>
    </row>
    <row r="1043" spans="6:6" x14ac:dyDescent="0.2">
      <c r="F1043" t="s">
        <v>1929</v>
      </c>
    </row>
    <row r="1044" spans="6:6" x14ac:dyDescent="0.2">
      <c r="F1044" t="s">
        <v>1930</v>
      </c>
    </row>
    <row r="1045" spans="6:6" x14ac:dyDescent="0.2">
      <c r="F1045" t="s">
        <v>1931</v>
      </c>
    </row>
    <row r="1046" spans="6:6" x14ac:dyDescent="0.2">
      <c r="F1046" t="s">
        <v>1932</v>
      </c>
    </row>
    <row r="1047" spans="6:6" x14ac:dyDescent="0.2">
      <c r="F1047" t="s">
        <v>1933</v>
      </c>
    </row>
    <row r="1048" spans="6:6" x14ac:dyDescent="0.2">
      <c r="F1048" t="s">
        <v>1934</v>
      </c>
    </row>
    <row r="1049" spans="6:6" x14ac:dyDescent="0.2">
      <c r="F1049" t="s">
        <v>1935</v>
      </c>
    </row>
    <row r="1050" spans="6:6" x14ac:dyDescent="0.2">
      <c r="F1050" t="s">
        <v>1936</v>
      </c>
    </row>
    <row r="1051" spans="6:6" x14ac:dyDescent="0.2">
      <c r="F1051" t="s">
        <v>1937</v>
      </c>
    </row>
    <row r="1052" spans="6:6" x14ac:dyDescent="0.2">
      <c r="F1052" t="s">
        <v>1938</v>
      </c>
    </row>
    <row r="1053" spans="6:6" x14ac:dyDescent="0.2">
      <c r="F1053" t="s">
        <v>1939</v>
      </c>
    </row>
    <row r="1054" spans="6:6" x14ac:dyDescent="0.2">
      <c r="F1054" t="s">
        <v>1940</v>
      </c>
    </row>
    <row r="1055" spans="6:6" x14ac:dyDescent="0.2">
      <c r="F1055" t="s">
        <v>1941</v>
      </c>
    </row>
    <row r="1056" spans="6:6" x14ac:dyDescent="0.2">
      <c r="F1056" t="s">
        <v>1942</v>
      </c>
    </row>
    <row r="1057" spans="6:6" x14ac:dyDescent="0.2">
      <c r="F1057" t="s">
        <v>1943</v>
      </c>
    </row>
    <row r="1058" spans="6:6" x14ac:dyDescent="0.2">
      <c r="F1058" t="s">
        <v>1944</v>
      </c>
    </row>
    <row r="1059" spans="6:6" x14ac:dyDescent="0.2">
      <c r="F1059" t="s">
        <v>1945</v>
      </c>
    </row>
    <row r="1060" spans="6:6" x14ac:dyDescent="0.2">
      <c r="F1060" t="s">
        <v>1946</v>
      </c>
    </row>
    <row r="1061" spans="6:6" x14ac:dyDescent="0.2">
      <c r="F1061" t="s">
        <v>1947</v>
      </c>
    </row>
    <row r="1062" spans="6:6" x14ac:dyDescent="0.2">
      <c r="F1062" t="s">
        <v>1948</v>
      </c>
    </row>
    <row r="1063" spans="6:6" x14ac:dyDescent="0.2">
      <c r="F1063" t="s">
        <v>1949</v>
      </c>
    </row>
    <row r="1064" spans="6:6" x14ac:dyDescent="0.2">
      <c r="F1064" t="s">
        <v>1950</v>
      </c>
    </row>
    <row r="1065" spans="6:6" x14ac:dyDescent="0.2">
      <c r="F1065" t="s">
        <v>1951</v>
      </c>
    </row>
    <row r="1066" spans="6:6" x14ac:dyDescent="0.2">
      <c r="F1066" t="s">
        <v>1952</v>
      </c>
    </row>
    <row r="1067" spans="6:6" x14ac:dyDescent="0.2">
      <c r="F1067" t="s">
        <v>1953</v>
      </c>
    </row>
    <row r="1068" spans="6:6" x14ac:dyDescent="0.2">
      <c r="F1068" t="s">
        <v>1954</v>
      </c>
    </row>
    <row r="1069" spans="6:6" x14ac:dyDescent="0.2">
      <c r="F1069" t="s">
        <v>1955</v>
      </c>
    </row>
    <row r="1070" spans="6:6" x14ac:dyDescent="0.2">
      <c r="F1070" t="s">
        <v>1956</v>
      </c>
    </row>
    <row r="1071" spans="6:6" x14ac:dyDescent="0.2">
      <c r="F1071" t="s">
        <v>1957</v>
      </c>
    </row>
    <row r="1072" spans="6:6" x14ac:dyDescent="0.2">
      <c r="F1072" t="s">
        <v>1958</v>
      </c>
    </row>
    <row r="1073" spans="6:6" x14ac:dyDescent="0.2">
      <c r="F1073" t="s">
        <v>1959</v>
      </c>
    </row>
    <row r="1074" spans="6:6" x14ac:dyDescent="0.2">
      <c r="F1074" t="s">
        <v>1960</v>
      </c>
    </row>
    <row r="1075" spans="6:6" x14ac:dyDescent="0.2">
      <c r="F1075" t="s">
        <v>1961</v>
      </c>
    </row>
    <row r="1076" spans="6:6" x14ac:dyDescent="0.2">
      <c r="F1076" t="s">
        <v>1962</v>
      </c>
    </row>
    <row r="1077" spans="6:6" x14ac:dyDescent="0.2">
      <c r="F1077" t="s">
        <v>1963</v>
      </c>
    </row>
    <row r="1078" spans="6:6" x14ac:dyDescent="0.2">
      <c r="F1078" t="s">
        <v>1964</v>
      </c>
    </row>
    <row r="1079" spans="6:6" x14ac:dyDescent="0.2">
      <c r="F1079" t="s">
        <v>1965</v>
      </c>
    </row>
    <row r="1080" spans="6:6" x14ac:dyDescent="0.2">
      <c r="F1080" t="s">
        <v>1966</v>
      </c>
    </row>
    <row r="1081" spans="6:6" x14ac:dyDescent="0.2">
      <c r="F1081" t="s">
        <v>1967</v>
      </c>
    </row>
    <row r="1082" spans="6:6" x14ac:dyDescent="0.2">
      <c r="F1082" t="s">
        <v>1968</v>
      </c>
    </row>
    <row r="1083" spans="6:6" x14ac:dyDescent="0.2">
      <c r="F1083" t="s">
        <v>1969</v>
      </c>
    </row>
    <row r="1084" spans="6:6" x14ac:dyDescent="0.2">
      <c r="F1084" t="s">
        <v>1970</v>
      </c>
    </row>
    <row r="1085" spans="6:6" x14ac:dyDescent="0.2">
      <c r="F1085" t="s">
        <v>1971</v>
      </c>
    </row>
    <row r="1086" spans="6:6" x14ac:dyDescent="0.2">
      <c r="F1086" t="s">
        <v>1972</v>
      </c>
    </row>
    <row r="1087" spans="6:6" x14ac:dyDescent="0.2">
      <c r="F1087" t="s">
        <v>1973</v>
      </c>
    </row>
    <row r="1088" spans="6:6" x14ac:dyDescent="0.2">
      <c r="F1088" t="s">
        <v>1974</v>
      </c>
    </row>
    <row r="1089" spans="6:6" x14ac:dyDescent="0.2">
      <c r="F1089" t="s">
        <v>1975</v>
      </c>
    </row>
    <row r="1090" spans="6:6" x14ac:dyDescent="0.2">
      <c r="F1090" t="s">
        <v>1976</v>
      </c>
    </row>
    <row r="1091" spans="6:6" x14ac:dyDescent="0.2">
      <c r="F1091" t="s">
        <v>1977</v>
      </c>
    </row>
    <row r="1092" spans="6:6" x14ac:dyDescent="0.2">
      <c r="F1092" t="s">
        <v>1978</v>
      </c>
    </row>
    <row r="1093" spans="6:6" x14ac:dyDescent="0.2">
      <c r="F1093" t="s">
        <v>1979</v>
      </c>
    </row>
    <row r="1094" spans="6:6" x14ac:dyDescent="0.2">
      <c r="F1094" t="s">
        <v>1980</v>
      </c>
    </row>
    <row r="1095" spans="6:6" x14ac:dyDescent="0.2">
      <c r="F1095" t="s">
        <v>1981</v>
      </c>
    </row>
    <row r="1096" spans="6:6" x14ac:dyDescent="0.2">
      <c r="F1096" t="s">
        <v>1982</v>
      </c>
    </row>
    <row r="1097" spans="6:6" x14ac:dyDescent="0.2">
      <c r="F1097" t="s">
        <v>1983</v>
      </c>
    </row>
    <row r="1098" spans="6:6" x14ac:dyDescent="0.2">
      <c r="F1098" t="s">
        <v>1984</v>
      </c>
    </row>
    <row r="1099" spans="6:6" x14ac:dyDescent="0.2">
      <c r="F1099" t="s">
        <v>1985</v>
      </c>
    </row>
    <row r="1100" spans="6:6" x14ac:dyDescent="0.2">
      <c r="F1100" t="s">
        <v>1986</v>
      </c>
    </row>
    <row r="1101" spans="6:6" x14ac:dyDescent="0.2">
      <c r="F1101" t="s">
        <v>1987</v>
      </c>
    </row>
    <row r="1102" spans="6:6" x14ac:dyDescent="0.2">
      <c r="F1102" t="s">
        <v>1988</v>
      </c>
    </row>
    <row r="1103" spans="6:6" x14ac:dyDescent="0.2">
      <c r="F1103" t="s">
        <v>1989</v>
      </c>
    </row>
    <row r="1104" spans="6:6" x14ac:dyDescent="0.2">
      <c r="F1104" t="s">
        <v>1990</v>
      </c>
    </row>
    <row r="1105" spans="6:6" x14ac:dyDescent="0.2">
      <c r="F1105" t="s">
        <v>1991</v>
      </c>
    </row>
    <row r="1106" spans="6:6" x14ac:dyDescent="0.2">
      <c r="F1106" t="s">
        <v>1992</v>
      </c>
    </row>
    <row r="1107" spans="6:6" x14ac:dyDescent="0.2">
      <c r="F1107" t="s">
        <v>1993</v>
      </c>
    </row>
    <row r="1108" spans="6:6" x14ac:dyDescent="0.2">
      <c r="F1108" t="s">
        <v>1994</v>
      </c>
    </row>
    <row r="1109" spans="6:6" x14ac:dyDescent="0.2">
      <c r="F1109" t="s">
        <v>1995</v>
      </c>
    </row>
    <row r="1110" spans="6:6" x14ac:dyDescent="0.2">
      <c r="F1110" t="s">
        <v>1996</v>
      </c>
    </row>
    <row r="1111" spans="6:6" x14ac:dyDescent="0.2">
      <c r="F1111" t="s">
        <v>1997</v>
      </c>
    </row>
    <row r="1112" spans="6:6" x14ac:dyDescent="0.2">
      <c r="F1112" t="s">
        <v>1998</v>
      </c>
    </row>
    <row r="1113" spans="6:6" x14ac:dyDescent="0.2">
      <c r="F1113" t="s">
        <v>1999</v>
      </c>
    </row>
    <row r="1114" spans="6:6" x14ac:dyDescent="0.2">
      <c r="F1114" t="s">
        <v>2000</v>
      </c>
    </row>
    <row r="1115" spans="6:6" x14ac:dyDescent="0.2">
      <c r="F1115" t="s">
        <v>2001</v>
      </c>
    </row>
    <row r="1116" spans="6:6" x14ac:dyDescent="0.2">
      <c r="F1116" t="s">
        <v>2002</v>
      </c>
    </row>
    <row r="1117" spans="6:6" x14ac:dyDescent="0.2">
      <c r="F1117" t="s">
        <v>2003</v>
      </c>
    </row>
    <row r="1118" spans="6:6" x14ac:dyDescent="0.2">
      <c r="F1118" t="s">
        <v>2004</v>
      </c>
    </row>
    <row r="1119" spans="6:6" x14ac:dyDescent="0.2">
      <c r="F1119" t="s">
        <v>2005</v>
      </c>
    </row>
    <row r="1120" spans="6:6" x14ac:dyDescent="0.2">
      <c r="F1120" t="s">
        <v>2006</v>
      </c>
    </row>
    <row r="1121" spans="6:6" x14ac:dyDescent="0.2">
      <c r="F1121" t="s">
        <v>2007</v>
      </c>
    </row>
    <row r="1122" spans="6:6" x14ac:dyDescent="0.2">
      <c r="F1122" t="s">
        <v>2008</v>
      </c>
    </row>
    <row r="1123" spans="6:6" x14ac:dyDescent="0.2">
      <c r="F1123" t="s">
        <v>2009</v>
      </c>
    </row>
    <row r="1124" spans="6:6" x14ac:dyDescent="0.2">
      <c r="F1124" t="s">
        <v>2010</v>
      </c>
    </row>
    <row r="1125" spans="6:6" x14ac:dyDescent="0.2">
      <c r="F1125" t="s">
        <v>2011</v>
      </c>
    </row>
    <row r="1126" spans="6:6" x14ac:dyDescent="0.2">
      <c r="F1126" t="s">
        <v>2012</v>
      </c>
    </row>
    <row r="1127" spans="6:6" x14ac:dyDescent="0.2">
      <c r="F1127" t="s">
        <v>2013</v>
      </c>
    </row>
    <row r="1128" spans="6:6" x14ac:dyDescent="0.2">
      <c r="F1128" t="s">
        <v>2014</v>
      </c>
    </row>
    <row r="1129" spans="6:6" x14ac:dyDescent="0.2">
      <c r="F1129" t="s">
        <v>2015</v>
      </c>
    </row>
    <row r="1130" spans="6:6" x14ac:dyDescent="0.2">
      <c r="F1130" t="s">
        <v>2016</v>
      </c>
    </row>
    <row r="1131" spans="6:6" x14ac:dyDescent="0.2">
      <c r="F1131" t="s">
        <v>2017</v>
      </c>
    </row>
    <row r="1132" spans="6:6" x14ac:dyDescent="0.2">
      <c r="F1132" t="s">
        <v>2018</v>
      </c>
    </row>
    <row r="1133" spans="6:6" x14ac:dyDescent="0.2">
      <c r="F1133" t="s">
        <v>2019</v>
      </c>
    </row>
    <row r="1134" spans="6:6" x14ac:dyDescent="0.2">
      <c r="F1134" t="s">
        <v>2020</v>
      </c>
    </row>
    <row r="1135" spans="6:6" x14ac:dyDescent="0.2">
      <c r="F1135" t="s">
        <v>2021</v>
      </c>
    </row>
    <row r="1136" spans="6:6" x14ac:dyDescent="0.2">
      <c r="F1136" t="s">
        <v>2022</v>
      </c>
    </row>
    <row r="1137" spans="6:6" x14ac:dyDescent="0.2">
      <c r="F1137" t="s">
        <v>2023</v>
      </c>
    </row>
    <row r="1138" spans="6:6" x14ac:dyDescent="0.2">
      <c r="F1138" t="s">
        <v>2024</v>
      </c>
    </row>
    <row r="1139" spans="6:6" x14ac:dyDescent="0.2">
      <c r="F1139" t="s">
        <v>2025</v>
      </c>
    </row>
    <row r="1140" spans="6:6" x14ac:dyDescent="0.2">
      <c r="F1140" t="s">
        <v>2026</v>
      </c>
    </row>
    <row r="1141" spans="6:6" x14ac:dyDescent="0.2">
      <c r="F1141" t="s">
        <v>2027</v>
      </c>
    </row>
    <row r="1142" spans="6:6" x14ac:dyDescent="0.2">
      <c r="F1142" t="s">
        <v>2028</v>
      </c>
    </row>
    <row r="1143" spans="6:6" x14ac:dyDescent="0.2">
      <c r="F1143" t="s">
        <v>2029</v>
      </c>
    </row>
    <row r="1144" spans="6:6" x14ac:dyDescent="0.2">
      <c r="F1144" t="s">
        <v>2030</v>
      </c>
    </row>
    <row r="1145" spans="6:6" x14ac:dyDescent="0.2">
      <c r="F1145" t="s">
        <v>2031</v>
      </c>
    </row>
    <row r="1146" spans="6:6" x14ac:dyDescent="0.2">
      <c r="F1146" t="s">
        <v>2032</v>
      </c>
    </row>
    <row r="1147" spans="6:6" x14ac:dyDescent="0.2">
      <c r="F1147" t="s">
        <v>2033</v>
      </c>
    </row>
    <row r="1148" spans="6:6" x14ac:dyDescent="0.2">
      <c r="F1148" t="s">
        <v>2034</v>
      </c>
    </row>
    <row r="1149" spans="6:6" x14ac:dyDescent="0.2">
      <c r="F1149" t="s">
        <v>2035</v>
      </c>
    </row>
    <row r="1150" spans="6:6" x14ac:dyDescent="0.2">
      <c r="F1150" t="s">
        <v>2036</v>
      </c>
    </row>
    <row r="1151" spans="6:6" x14ac:dyDescent="0.2">
      <c r="F1151" t="s">
        <v>2037</v>
      </c>
    </row>
    <row r="1152" spans="6:6" x14ac:dyDescent="0.2">
      <c r="F1152" t="s">
        <v>2038</v>
      </c>
    </row>
    <row r="1153" spans="6:6" x14ac:dyDescent="0.2">
      <c r="F1153" t="s">
        <v>2038</v>
      </c>
    </row>
    <row r="1154" spans="6:6" x14ac:dyDescent="0.2">
      <c r="F1154" t="s">
        <v>2039</v>
      </c>
    </row>
    <row r="1155" spans="6:6" x14ac:dyDescent="0.2">
      <c r="F1155" t="s">
        <v>2040</v>
      </c>
    </row>
    <row r="1156" spans="6:6" x14ac:dyDescent="0.2">
      <c r="F1156" t="s">
        <v>2041</v>
      </c>
    </row>
    <row r="1157" spans="6:6" x14ac:dyDescent="0.2">
      <c r="F1157" t="s">
        <v>2042</v>
      </c>
    </row>
    <row r="1158" spans="6:6" x14ac:dyDescent="0.2">
      <c r="F1158" t="s">
        <v>2043</v>
      </c>
    </row>
    <row r="1159" spans="6:6" x14ac:dyDescent="0.2">
      <c r="F1159" t="s">
        <v>2044</v>
      </c>
    </row>
    <row r="1160" spans="6:6" x14ac:dyDescent="0.2">
      <c r="F1160" t="s">
        <v>2045</v>
      </c>
    </row>
    <row r="1161" spans="6:6" x14ac:dyDescent="0.2">
      <c r="F1161" t="s">
        <v>2046</v>
      </c>
    </row>
    <row r="1162" spans="6:6" x14ac:dyDescent="0.2">
      <c r="F1162" t="s">
        <v>2047</v>
      </c>
    </row>
    <row r="1163" spans="6:6" x14ac:dyDescent="0.2">
      <c r="F1163" t="s">
        <v>2048</v>
      </c>
    </row>
    <row r="1164" spans="6:6" x14ac:dyDescent="0.2">
      <c r="F1164" t="s">
        <v>2049</v>
      </c>
    </row>
    <row r="1165" spans="6:6" x14ac:dyDescent="0.2">
      <c r="F1165" t="s">
        <v>2050</v>
      </c>
    </row>
    <row r="1166" spans="6:6" x14ac:dyDescent="0.2">
      <c r="F1166" t="s">
        <v>2051</v>
      </c>
    </row>
    <row r="1167" spans="6:6" x14ac:dyDescent="0.2">
      <c r="F1167" t="s">
        <v>2052</v>
      </c>
    </row>
    <row r="1168" spans="6:6" x14ac:dyDescent="0.2">
      <c r="F1168" t="s">
        <v>2053</v>
      </c>
    </row>
    <row r="1169" spans="6:6" x14ac:dyDescent="0.2">
      <c r="F1169" t="s">
        <v>2054</v>
      </c>
    </row>
    <row r="1170" spans="6:6" x14ac:dyDescent="0.2">
      <c r="F1170" t="s">
        <v>2055</v>
      </c>
    </row>
    <row r="1171" spans="6:6" x14ac:dyDescent="0.2">
      <c r="F1171" t="s">
        <v>2056</v>
      </c>
    </row>
    <row r="1172" spans="6:6" x14ac:dyDescent="0.2">
      <c r="F1172" t="s">
        <v>2057</v>
      </c>
    </row>
    <row r="1173" spans="6:6" x14ac:dyDescent="0.2">
      <c r="F1173" t="s">
        <v>2058</v>
      </c>
    </row>
    <row r="1174" spans="6:6" x14ac:dyDescent="0.2">
      <c r="F1174" t="s">
        <v>2059</v>
      </c>
    </row>
    <row r="1175" spans="6:6" x14ac:dyDescent="0.2">
      <c r="F1175" t="s">
        <v>2060</v>
      </c>
    </row>
    <row r="1176" spans="6:6" x14ac:dyDescent="0.2">
      <c r="F1176" t="s">
        <v>2061</v>
      </c>
    </row>
    <row r="1177" spans="6:6" x14ac:dyDescent="0.2">
      <c r="F1177" t="s">
        <v>2062</v>
      </c>
    </row>
    <row r="1178" spans="6:6" x14ac:dyDescent="0.2">
      <c r="F1178" t="s">
        <v>2063</v>
      </c>
    </row>
    <row r="1179" spans="6:6" x14ac:dyDescent="0.2">
      <c r="F1179" t="s">
        <v>2064</v>
      </c>
    </row>
    <row r="1180" spans="6:6" x14ac:dyDescent="0.2">
      <c r="F1180" t="s">
        <v>2065</v>
      </c>
    </row>
    <row r="1181" spans="6:6" x14ac:dyDescent="0.2">
      <c r="F1181" t="s">
        <v>2066</v>
      </c>
    </row>
    <row r="1182" spans="6:6" x14ac:dyDescent="0.2">
      <c r="F1182" t="s">
        <v>2067</v>
      </c>
    </row>
    <row r="1183" spans="6:6" x14ac:dyDescent="0.2">
      <c r="F1183" t="s">
        <v>2068</v>
      </c>
    </row>
    <row r="1184" spans="6:6" x14ac:dyDescent="0.2">
      <c r="F1184" t="s">
        <v>2069</v>
      </c>
    </row>
    <row r="1185" spans="6:6" x14ac:dyDescent="0.2">
      <c r="F1185" t="s">
        <v>2070</v>
      </c>
    </row>
    <row r="1186" spans="6:6" x14ac:dyDescent="0.2">
      <c r="F1186" t="s">
        <v>2071</v>
      </c>
    </row>
    <row r="1187" spans="6:6" x14ac:dyDescent="0.2">
      <c r="F1187" t="s">
        <v>2072</v>
      </c>
    </row>
    <row r="1188" spans="6:6" x14ac:dyDescent="0.2">
      <c r="F1188" t="s">
        <v>2073</v>
      </c>
    </row>
    <row r="1189" spans="6:6" x14ac:dyDescent="0.2">
      <c r="F1189" t="s">
        <v>2074</v>
      </c>
    </row>
    <row r="1190" spans="6:6" x14ac:dyDescent="0.2">
      <c r="F1190" t="s">
        <v>2075</v>
      </c>
    </row>
    <row r="1191" spans="6:6" x14ac:dyDescent="0.2">
      <c r="F1191" t="s">
        <v>2076</v>
      </c>
    </row>
    <row r="1192" spans="6:6" x14ac:dyDescent="0.2">
      <c r="F1192" t="s">
        <v>2077</v>
      </c>
    </row>
    <row r="1193" spans="6:6" x14ac:dyDescent="0.2">
      <c r="F1193" t="s">
        <v>2078</v>
      </c>
    </row>
    <row r="1194" spans="6:6" x14ac:dyDescent="0.2">
      <c r="F1194" t="s">
        <v>2079</v>
      </c>
    </row>
    <row r="1195" spans="6:6" x14ac:dyDescent="0.2">
      <c r="F1195" t="s">
        <v>2080</v>
      </c>
    </row>
    <row r="1196" spans="6:6" x14ac:dyDescent="0.2">
      <c r="F1196" t="s">
        <v>2081</v>
      </c>
    </row>
    <row r="1197" spans="6:6" x14ac:dyDescent="0.2">
      <c r="F1197" t="s">
        <v>2082</v>
      </c>
    </row>
    <row r="1198" spans="6:6" x14ac:dyDescent="0.2">
      <c r="F1198" t="s">
        <v>2083</v>
      </c>
    </row>
    <row r="1199" spans="6:6" x14ac:dyDescent="0.2">
      <c r="F1199" t="s">
        <v>2084</v>
      </c>
    </row>
    <row r="1200" spans="6:6" x14ac:dyDescent="0.2">
      <c r="F1200" t="s">
        <v>2085</v>
      </c>
    </row>
    <row r="1201" spans="6:6" x14ac:dyDescent="0.2">
      <c r="F1201" t="s">
        <v>2086</v>
      </c>
    </row>
    <row r="1202" spans="6:6" x14ac:dyDescent="0.2">
      <c r="F1202" t="s">
        <v>2087</v>
      </c>
    </row>
    <row r="1203" spans="6:6" x14ac:dyDescent="0.2">
      <c r="F1203" t="s">
        <v>2088</v>
      </c>
    </row>
    <row r="1204" spans="6:6" x14ac:dyDescent="0.2">
      <c r="F1204" t="s">
        <v>2089</v>
      </c>
    </row>
    <row r="1205" spans="6:6" x14ac:dyDescent="0.2">
      <c r="F1205" t="s">
        <v>2090</v>
      </c>
    </row>
    <row r="1206" spans="6:6" x14ac:dyDescent="0.2">
      <c r="F1206" t="s">
        <v>2091</v>
      </c>
    </row>
    <row r="1207" spans="6:6" x14ac:dyDescent="0.2">
      <c r="F1207" t="s">
        <v>2092</v>
      </c>
    </row>
    <row r="1208" spans="6:6" x14ac:dyDescent="0.2">
      <c r="F1208" t="s">
        <v>2093</v>
      </c>
    </row>
    <row r="1209" spans="6:6" x14ac:dyDescent="0.2">
      <c r="F1209" t="s">
        <v>2094</v>
      </c>
    </row>
    <row r="1210" spans="6:6" x14ac:dyDescent="0.2">
      <c r="F1210" t="s">
        <v>2095</v>
      </c>
    </row>
    <row r="1211" spans="6:6" x14ac:dyDescent="0.2">
      <c r="F1211" t="s">
        <v>2096</v>
      </c>
    </row>
    <row r="1212" spans="6:6" x14ac:dyDescent="0.2">
      <c r="F1212" t="s">
        <v>2097</v>
      </c>
    </row>
    <row r="1213" spans="6:6" x14ac:dyDescent="0.2">
      <c r="F1213" t="s">
        <v>2098</v>
      </c>
    </row>
    <row r="1214" spans="6:6" x14ac:dyDescent="0.2">
      <c r="F1214" t="s">
        <v>2099</v>
      </c>
    </row>
    <row r="1215" spans="6:6" x14ac:dyDescent="0.2">
      <c r="F1215" t="s">
        <v>2100</v>
      </c>
    </row>
    <row r="1216" spans="6:6" x14ac:dyDescent="0.2">
      <c r="F1216" t="s">
        <v>2101</v>
      </c>
    </row>
    <row r="1217" spans="6:6" x14ac:dyDescent="0.2">
      <c r="F1217" t="s">
        <v>2102</v>
      </c>
    </row>
    <row r="1218" spans="6:6" x14ac:dyDescent="0.2">
      <c r="F1218" t="s">
        <v>2103</v>
      </c>
    </row>
    <row r="1219" spans="6:6" x14ac:dyDescent="0.2">
      <c r="F1219" t="s">
        <v>2104</v>
      </c>
    </row>
    <row r="1220" spans="6:6" x14ac:dyDescent="0.2">
      <c r="F1220" t="s">
        <v>2105</v>
      </c>
    </row>
    <row r="1221" spans="6:6" x14ac:dyDescent="0.2">
      <c r="F1221" t="s">
        <v>2106</v>
      </c>
    </row>
    <row r="1222" spans="6:6" x14ac:dyDescent="0.2">
      <c r="F1222" t="s">
        <v>2107</v>
      </c>
    </row>
    <row r="1223" spans="6:6" x14ac:dyDescent="0.2">
      <c r="F1223" t="s">
        <v>2108</v>
      </c>
    </row>
    <row r="1224" spans="6:6" x14ac:dyDescent="0.2">
      <c r="F1224" t="s">
        <v>2109</v>
      </c>
    </row>
    <row r="1225" spans="6:6" x14ac:dyDescent="0.2">
      <c r="F1225" t="s">
        <v>2110</v>
      </c>
    </row>
    <row r="1226" spans="6:6" x14ac:dyDescent="0.2">
      <c r="F1226" t="s">
        <v>2111</v>
      </c>
    </row>
    <row r="1227" spans="6:6" x14ac:dyDescent="0.2">
      <c r="F1227" t="s">
        <v>2112</v>
      </c>
    </row>
    <row r="1228" spans="6:6" x14ac:dyDescent="0.2">
      <c r="F1228" t="s">
        <v>2113</v>
      </c>
    </row>
    <row r="1229" spans="6:6" x14ac:dyDescent="0.2">
      <c r="F1229" t="s">
        <v>2114</v>
      </c>
    </row>
    <row r="1230" spans="6:6" x14ac:dyDescent="0.2">
      <c r="F1230" t="s">
        <v>2115</v>
      </c>
    </row>
    <row r="1231" spans="6:6" x14ac:dyDescent="0.2">
      <c r="F1231" t="s">
        <v>2116</v>
      </c>
    </row>
    <row r="1232" spans="6:6" x14ac:dyDescent="0.2">
      <c r="F1232" t="s">
        <v>2117</v>
      </c>
    </row>
    <row r="1233" spans="6:6" x14ac:dyDescent="0.2">
      <c r="F1233" t="s">
        <v>2118</v>
      </c>
    </row>
    <row r="1234" spans="6:6" x14ac:dyDescent="0.2">
      <c r="F1234" t="s">
        <v>2119</v>
      </c>
    </row>
    <row r="1235" spans="6:6" x14ac:dyDescent="0.2">
      <c r="F1235" t="s">
        <v>2120</v>
      </c>
    </row>
    <row r="1236" spans="6:6" x14ac:dyDescent="0.2">
      <c r="F1236" t="s">
        <v>2121</v>
      </c>
    </row>
    <row r="1237" spans="6:6" x14ac:dyDescent="0.2">
      <c r="F1237" t="s">
        <v>2122</v>
      </c>
    </row>
    <row r="1238" spans="6:6" x14ac:dyDescent="0.2">
      <c r="F1238" t="s">
        <v>2123</v>
      </c>
    </row>
    <row r="1239" spans="6:6" x14ac:dyDescent="0.2">
      <c r="F1239" t="s">
        <v>2124</v>
      </c>
    </row>
    <row r="1240" spans="6:6" x14ac:dyDescent="0.2">
      <c r="F1240" t="s">
        <v>2125</v>
      </c>
    </row>
    <row r="1241" spans="6:6" x14ac:dyDescent="0.2">
      <c r="F1241" t="s">
        <v>2126</v>
      </c>
    </row>
    <row r="1242" spans="6:6" x14ac:dyDescent="0.2">
      <c r="F1242" t="s">
        <v>2127</v>
      </c>
    </row>
    <row r="1243" spans="6:6" x14ac:dyDescent="0.2">
      <c r="F1243" t="s">
        <v>2128</v>
      </c>
    </row>
    <row r="1244" spans="6:6" x14ac:dyDescent="0.2">
      <c r="F1244" t="s">
        <v>2129</v>
      </c>
    </row>
    <row r="1245" spans="6:6" x14ac:dyDescent="0.2">
      <c r="F1245" t="s">
        <v>2130</v>
      </c>
    </row>
    <row r="1246" spans="6:6" x14ac:dyDescent="0.2">
      <c r="F1246" t="s">
        <v>2131</v>
      </c>
    </row>
    <row r="1247" spans="6:6" x14ac:dyDescent="0.2">
      <c r="F1247" t="s">
        <v>2132</v>
      </c>
    </row>
    <row r="1248" spans="6:6" x14ac:dyDescent="0.2">
      <c r="F1248" t="s">
        <v>2133</v>
      </c>
    </row>
    <row r="1249" spans="6:6" x14ac:dyDescent="0.2">
      <c r="F1249" t="s">
        <v>2134</v>
      </c>
    </row>
    <row r="1250" spans="6:6" x14ac:dyDescent="0.2">
      <c r="F1250" t="s">
        <v>2135</v>
      </c>
    </row>
    <row r="1251" spans="6:6" x14ac:dyDescent="0.2">
      <c r="F1251" t="s">
        <v>2136</v>
      </c>
    </row>
    <row r="1252" spans="6:6" x14ac:dyDescent="0.2">
      <c r="F1252" t="s">
        <v>2137</v>
      </c>
    </row>
    <row r="1253" spans="6:6" x14ac:dyDescent="0.2">
      <c r="F1253" t="s">
        <v>2138</v>
      </c>
    </row>
    <row r="1254" spans="6:6" x14ac:dyDescent="0.2">
      <c r="F1254" t="s">
        <v>2139</v>
      </c>
    </row>
    <row r="1255" spans="6:6" x14ac:dyDescent="0.2">
      <c r="F1255" t="s">
        <v>2140</v>
      </c>
    </row>
    <row r="1256" spans="6:6" x14ac:dyDescent="0.2">
      <c r="F1256" t="s">
        <v>2141</v>
      </c>
    </row>
    <row r="1257" spans="6:6" x14ac:dyDescent="0.2">
      <c r="F1257" t="s">
        <v>2142</v>
      </c>
    </row>
    <row r="1258" spans="6:6" x14ac:dyDescent="0.2">
      <c r="F1258" t="s">
        <v>2143</v>
      </c>
    </row>
    <row r="1259" spans="6:6" x14ac:dyDescent="0.2">
      <c r="F1259" t="s">
        <v>2144</v>
      </c>
    </row>
    <row r="1260" spans="6:6" x14ac:dyDescent="0.2">
      <c r="F1260" t="s">
        <v>2145</v>
      </c>
    </row>
    <row r="1261" spans="6:6" x14ac:dyDescent="0.2">
      <c r="F1261" t="s">
        <v>2146</v>
      </c>
    </row>
    <row r="1262" spans="6:6" x14ac:dyDescent="0.2">
      <c r="F1262" t="s">
        <v>2147</v>
      </c>
    </row>
    <row r="1263" spans="6:6" x14ac:dyDescent="0.2">
      <c r="F1263" t="s">
        <v>2148</v>
      </c>
    </row>
    <row r="1264" spans="6:6" x14ac:dyDescent="0.2">
      <c r="F1264" t="s">
        <v>2149</v>
      </c>
    </row>
    <row r="1265" spans="6:6" x14ac:dyDescent="0.2">
      <c r="F1265" t="s">
        <v>2150</v>
      </c>
    </row>
    <row r="1266" spans="6:6" x14ac:dyDescent="0.2">
      <c r="F1266" t="s">
        <v>2151</v>
      </c>
    </row>
    <row r="1267" spans="6:6" x14ac:dyDescent="0.2">
      <c r="F1267" t="s">
        <v>2152</v>
      </c>
    </row>
    <row r="1268" spans="6:6" x14ac:dyDescent="0.2">
      <c r="F1268" t="s">
        <v>2153</v>
      </c>
    </row>
    <row r="1269" spans="6:6" x14ac:dyDescent="0.2">
      <c r="F1269" t="s">
        <v>2154</v>
      </c>
    </row>
    <row r="1270" spans="6:6" x14ac:dyDescent="0.2">
      <c r="F1270" t="s">
        <v>2155</v>
      </c>
    </row>
    <row r="1271" spans="6:6" x14ac:dyDescent="0.2">
      <c r="F1271" t="s">
        <v>2156</v>
      </c>
    </row>
    <row r="1272" spans="6:6" x14ac:dyDescent="0.2">
      <c r="F1272" t="s">
        <v>2157</v>
      </c>
    </row>
    <row r="1273" spans="6:6" x14ac:dyDescent="0.2">
      <c r="F1273" t="s">
        <v>2158</v>
      </c>
    </row>
    <row r="1274" spans="6:6" x14ac:dyDescent="0.2">
      <c r="F1274" t="s">
        <v>2159</v>
      </c>
    </row>
    <row r="1275" spans="6:6" x14ac:dyDescent="0.2">
      <c r="F1275" t="s">
        <v>2160</v>
      </c>
    </row>
    <row r="1276" spans="6:6" x14ac:dyDescent="0.2">
      <c r="F1276" t="s">
        <v>2161</v>
      </c>
    </row>
    <row r="1277" spans="6:6" x14ac:dyDescent="0.2">
      <c r="F1277" t="s">
        <v>2162</v>
      </c>
    </row>
    <row r="1278" spans="6:6" x14ac:dyDescent="0.2">
      <c r="F1278" t="s">
        <v>2163</v>
      </c>
    </row>
    <row r="1279" spans="6:6" x14ac:dyDescent="0.2">
      <c r="F1279" t="s">
        <v>2164</v>
      </c>
    </row>
    <row r="1280" spans="6:6" x14ac:dyDescent="0.2">
      <c r="F1280" t="s">
        <v>2165</v>
      </c>
    </row>
    <row r="1281" spans="6:6" x14ac:dyDescent="0.2">
      <c r="F1281" t="s">
        <v>2166</v>
      </c>
    </row>
    <row r="1282" spans="6:6" x14ac:dyDescent="0.2">
      <c r="F1282" t="s">
        <v>2167</v>
      </c>
    </row>
    <row r="1283" spans="6:6" x14ac:dyDescent="0.2">
      <c r="F1283" t="s">
        <v>2168</v>
      </c>
    </row>
    <row r="1284" spans="6:6" x14ac:dyDescent="0.2">
      <c r="F1284" t="s">
        <v>2169</v>
      </c>
    </row>
    <row r="1285" spans="6:6" x14ac:dyDescent="0.2">
      <c r="F1285" t="s">
        <v>2170</v>
      </c>
    </row>
    <row r="1286" spans="6:6" x14ac:dyDescent="0.2">
      <c r="F1286" t="s">
        <v>2171</v>
      </c>
    </row>
    <row r="1287" spans="6:6" x14ac:dyDescent="0.2">
      <c r="F1287" t="s">
        <v>2172</v>
      </c>
    </row>
    <row r="1288" spans="6:6" x14ac:dyDescent="0.2">
      <c r="F1288" t="s">
        <v>2173</v>
      </c>
    </row>
    <row r="1289" spans="6:6" x14ac:dyDescent="0.2">
      <c r="F1289" t="s">
        <v>2174</v>
      </c>
    </row>
    <row r="1290" spans="6:6" x14ac:dyDescent="0.2">
      <c r="F1290" t="s">
        <v>2175</v>
      </c>
    </row>
    <row r="1291" spans="6:6" x14ac:dyDescent="0.2">
      <c r="F1291" t="s">
        <v>2176</v>
      </c>
    </row>
    <row r="1292" spans="6:6" x14ac:dyDescent="0.2">
      <c r="F1292" t="s">
        <v>2177</v>
      </c>
    </row>
    <row r="1293" spans="6:6" x14ac:dyDescent="0.2">
      <c r="F1293" t="s">
        <v>2178</v>
      </c>
    </row>
    <row r="1294" spans="6:6" x14ac:dyDescent="0.2">
      <c r="F1294" t="s">
        <v>2179</v>
      </c>
    </row>
    <row r="1295" spans="6:6" x14ac:dyDescent="0.2">
      <c r="F1295" t="s">
        <v>2180</v>
      </c>
    </row>
    <row r="1296" spans="6:6" x14ac:dyDescent="0.2">
      <c r="F1296" t="s">
        <v>2181</v>
      </c>
    </row>
    <row r="1297" spans="6:6" x14ac:dyDescent="0.2">
      <c r="F1297" t="s">
        <v>2182</v>
      </c>
    </row>
    <row r="1298" spans="6:6" x14ac:dyDescent="0.2">
      <c r="F1298" t="s">
        <v>2183</v>
      </c>
    </row>
    <row r="1299" spans="6:6" x14ac:dyDescent="0.2">
      <c r="F1299" t="s">
        <v>2184</v>
      </c>
    </row>
    <row r="1300" spans="6:6" x14ac:dyDescent="0.2">
      <c r="F1300" t="s">
        <v>2185</v>
      </c>
    </row>
    <row r="1301" spans="6:6" x14ac:dyDescent="0.2">
      <c r="F1301" t="s">
        <v>2186</v>
      </c>
    </row>
    <row r="1302" spans="6:6" x14ac:dyDescent="0.2">
      <c r="F1302" t="s">
        <v>2187</v>
      </c>
    </row>
    <row r="1303" spans="6:6" x14ac:dyDescent="0.2">
      <c r="F1303" t="s">
        <v>2188</v>
      </c>
    </row>
    <row r="1304" spans="6:6" x14ac:dyDescent="0.2">
      <c r="F1304" t="s">
        <v>2189</v>
      </c>
    </row>
    <row r="1305" spans="6:6" x14ac:dyDescent="0.2">
      <c r="F1305" t="s">
        <v>2190</v>
      </c>
    </row>
    <row r="1306" spans="6:6" x14ac:dyDescent="0.2">
      <c r="F1306" t="s">
        <v>2191</v>
      </c>
    </row>
    <row r="1307" spans="6:6" x14ac:dyDescent="0.2">
      <c r="F1307" t="s">
        <v>2192</v>
      </c>
    </row>
    <row r="1308" spans="6:6" x14ac:dyDescent="0.2">
      <c r="F1308" t="s">
        <v>2193</v>
      </c>
    </row>
    <row r="1309" spans="6:6" x14ac:dyDescent="0.2">
      <c r="F1309" t="s">
        <v>2194</v>
      </c>
    </row>
    <row r="1310" spans="6:6" x14ac:dyDescent="0.2">
      <c r="F1310" t="s">
        <v>2195</v>
      </c>
    </row>
    <row r="1311" spans="6:6" x14ac:dyDescent="0.2">
      <c r="F1311" t="s">
        <v>2196</v>
      </c>
    </row>
    <row r="1312" spans="6:6" x14ac:dyDescent="0.2">
      <c r="F1312" t="s">
        <v>2197</v>
      </c>
    </row>
    <row r="1313" spans="6:6" x14ac:dyDescent="0.2">
      <c r="F1313" t="s">
        <v>2198</v>
      </c>
    </row>
    <row r="1314" spans="6:6" x14ac:dyDescent="0.2">
      <c r="F1314" t="s">
        <v>2199</v>
      </c>
    </row>
    <row r="1315" spans="6:6" x14ac:dyDescent="0.2">
      <c r="F1315" t="s">
        <v>2200</v>
      </c>
    </row>
    <row r="1316" spans="6:6" x14ac:dyDescent="0.2">
      <c r="F1316" t="s">
        <v>2201</v>
      </c>
    </row>
    <row r="1317" spans="6:6" x14ac:dyDescent="0.2">
      <c r="F1317" t="s">
        <v>2202</v>
      </c>
    </row>
    <row r="1318" spans="6:6" x14ac:dyDescent="0.2">
      <c r="F1318" t="s">
        <v>2203</v>
      </c>
    </row>
    <row r="1319" spans="6:6" x14ac:dyDescent="0.2">
      <c r="F1319" t="s">
        <v>2204</v>
      </c>
    </row>
    <row r="1320" spans="6:6" x14ac:dyDescent="0.2">
      <c r="F1320" t="s">
        <v>2205</v>
      </c>
    </row>
    <row r="1321" spans="6:6" x14ac:dyDescent="0.2">
      <c r="F1321" t="s">
        <v>2206</v>
      </c>
    </row>
    <row r="1322" spans="6:6" x14ac:dyDescent="0.2">
      <c r="F1322" t="s">
        <v>2207</v>
      </c>
    </row>
    <row r="1323" spans="6:6" x14ac:dyDescent="0.2">
      <c r="F1323" t="s">
        <v>2208</v>
      </c>
    </row>
    <row r="1324" spans="6:6" x14ac:dyDescent="0.2">
      <c r="F1324" t="s">
        <v>2209</v>
      </c>
    </row>
    <row r="1325" spans="6:6" x14ac:dyDescent="0.2">
      <c r="F1325" t="s">
        <v>2210</v>
      </c>
    </row>
    <row r="1326" spans="6:6" x14ac:dyDescent="0.2">
      <c r="F1326" t="s">
        <v>2211</v>
      </c>
    </row>
    <row r="1327" spans="6:6" x14ac:dyDescent="0.2">
      <c r="F1327" t="s">
        <v>2212</v>
      </c>
    </row>
    <row r="1328" spans="6:6" x14ac:dyDescent="0.2">
      <c r="F1328" t="s">
        <v>2213</v>
      </c>
    </row>
    <row r="1329" spans="6:6" x14ac:dyDescent="0.2">
      <c r="F1329" t="s">
        <v>2214</v>
      </c>
    </row>
    <row r="1330" spans="6:6" x14ac:dyDescent="0.2">
      <c r="F1330" t="s">
        <v>2215</v>
      </c>
    </row>
    <row r="1331" spans="6:6" x14ac:dyDescent="0.2">
      <c r="F1331" t="s">
        <v>2216</v>
      </c>
    </row>
    <row r="1332" spans="6:6" x14ac:dyDescent="0.2">
      <c r="F1332" t="s">
        <v>2217</v>
      </c>
    </row>
    <row r="1333" spans="6:6" x14ac:dyDescent="0.2">
      <c r="F1333" t="s">
        <v>2218</v>
      </c>
    </row>
    <row r="1334" spans="6:6" x14ac:dyDescent="0.2">
      <c r="F1334" t="s">
        <v>2219</v>
      </c>
    </row>
    <row r="1335" spans="6:6" x14ac:dyDescent="0.2">
      <c r="F1335" t="s">
        <v>2220</v>
      </c>
    </row>
    <row r="1336" spans="6:6" x14ac:dyDescent="0.2">
      <c r="F1336" t="s">
        <v>2221</v>
      </c>
    </row>
    <row r="1337" spans="6:6" x14ac:dyDescent="0.2">
      <c r="F1337" t="s">
        <v>2222</v>
      </c>
    </row>
    <row r="1338" spans="6:6" x14ac:dyDescent="0.2">
      <c r="F1338" t="s">
        <v>2223</v>
      </c>
    </row>
    <row r="1339" spans="6:6" x14ac:dyDescent="0.2">
      <c r="F1339" t="s">
        <v>2224</v>
      </c>
    </row>
    <row r="1340" spans="6:6" x14ac:dyDescent="0.2">
      <c r="F1340" t="s">
        <v>2225</v>
      </c>
    </row>
    <row r="1341" spans="6:6" x14ac:dyDescent="0.2">
      <c r="F1341" t="s">
        <v>2226</v>
      </c>
    </row>
    <row r="1342" spans="6:6" x14ac:dyDescent="0.2">
      <c r="F1342" t="s">
        <v>2227</v>
      </c>
    </row>
    <row r="1343" spans="6:6" x14ac:dyDescent="0.2">
      <c r="F1343" t="s">
        <v>2228</v>
      </c>
    </row>
    <row r="1344" spans="6:6" x14ac:dyDescent="0.2">
      <c r="F1344" t="s">
        <v>2229</v>
      </c>
    </row>
    <row r="1345" spans="6:6" x14ac:dyDescent="0.2">
      <c r="F1345" t="s">
        <v>2230</v>
      </c>
    </row>
    <row r="1346" spans="6:6" x14ac:dyDescent="0.2">
      <c r="F1346" t="s">
        <v>2231</v>
      </c>
    </row>
    <row r="1347" spans="6:6" x14ac:dyDescent="0.2">
      <c r="F1347" t="s">
        <v>2232</v>
      </c>
    </row>
    <row r="1348" spans="6:6" x14ac:dyDescent="0.2">
      <c r="F1348" t="s">
        <v>2233</v>
      </c>
    </row>
    <row r="1349" spans="6:6" x14ac:dyDescent="0.2">
      <c r="F1349" t="s">
        <v>2234</v>
      </c>
    </row>
    <row r="1350" spans="6:6" x14ac:dyDescent="0.2">
      <c r="F1350" t="s">
        <v>2235</v>
      </c>
    </row>
    <row r="1351" spans="6:6" x14ac:dyDescent="0.2">
      <c r="F1351" t="s">
        <v>2236</v>
      </c>
    </row>
    <row r="1352" spans="6:6" x14ac:dyDescent="0.2">
      <c r="F1352" t="s">
        <v>2237</v>
      </c>
    </row>
    <row r="1353" spans="6:6" x14ac:dyDescent="0.2">
      <c r="F1353" t="s">
        <v>2238</v>
      </c>
    </row>
    <row r="1354" spans="6:6" x14ac:dyDescent="0.2">
      <c r="F1354" t="s">
        <v>2239</v>
      </c>
    </row>
    <row r="1355" spans="6:6" x14ac:dyDescent="0.2">
      <c r="F1355" t="s">
        <v>2240</v>
      </c>
    </row>
    <row r="1356" spans="6:6" x14ac:dyDescent="0.2">
      <c r="F1356" t="s">
        <v>2241</v>
      </c>
    </row>
    <row r="1357" spans="6:6" x14ac:dyDescent="0.2">
      <c r="F1357" t="s">
        <v>2242</v>
      </c>
    </row>
    <row r="1358" spans="6:6" x14ac:dyDescent="0.2">
      <c r="F1358" t="s">
        <v>2243</v>
      </c>
    </row>
    <row r="1359" spans="6:6" x14ac:dyDescent="0.2">
      <c r="F1359" t="s">
        <v>2244</v>
      </c>
    </row>
    <row r="1360" spans="6:6" x14ac:dyDescent="0.2">
      <c r="F1360" t="s">
        <v>2245</v>
      </c>
    </row>
    <row r="1361" spans="6:6" x14ac:dyDescent="0.2">
      <c r="F1361" t="s">
        <v>2246</v>
      </c>
    </row>
    <row r="1362" spans="6:6" x14ac:dyDescent="0.2">
      <c r="F1362" t="s">
        <v>2247</v>
      </c>
    </row>
    <row r="1363" spans="6:6" x14ac:dyDescent="0.2">
      <c r="F1363" t="s">
        <v>2248</v>
      </c>
    </row>
    <row r="1364" spans="6:6" x14ac:dyDescent="0.2">
      <c r="F1364" t="s">
        <v>2249</v>
      </c>
    </row>
    <row r="1365" spans="6:6" x14ac:dyDescent="0.2">
      <c r="F1365" t="s">
        <v>2250</v>
      </c>
    </row>
    <row r="1366" spans="6:6" x14ac:dyDescent="0.2">
      <c r="F1366" t="s">
        <v>2251</v>
      </c>
    </row>
    <row r="1367" spans="6:6" x14ac:dyDescent="0.2">
      <c r="F1367" t="s">
        <v>2252</v>
      </c>
    </row>
    <row r="1368" spans="6:6" x14ac:dyDescent="0.2">
      <c r="F1368" t="s">
        <v>2253</v>
      </c>
    </row>
    <row r="1369" spans="6:6" x14ac:dyDescent="0.2">
      <c r="F1369" t="s">
        <v>2254</v>
      </c>
    </row>
    <row r="1370" spans="6:6" x14ac:dyDescent="0.2">
      <c r="F1370" t="s">
        <v>2255</v>
      </c>
    </row>
    <row r="1371" spans="6:6" x14ac:dyDescent="0.2">
      <c r="F1371" t="s">
        <v>2256</v>
      </c>
    </row>
    <row r="1372" spans="6:6" x14ac:dyDescent="0.2">
      <c r="F1372" t="s">
        <v>2257</v>
      </c>
    </row>
    <row r="1373" spans="6:6" x14ac:dyDescent="0.2">
      <c r="F1373" t="s">
        <v>2258</v>
      </c>
    </row>
    <row r="1374" spans="6:6" x14ac:dyDescent="0.2">
      <c r="F1374" t="s">
        <v>2259</v>
      </c>
    </row>
    <row r="1375" spans="6:6" x14ac:dyDescent="0.2">
      <c r="F1375" t="s">
        <v>2260</v>
      </c>
    </row>
    <row r="1376" spans="6:6" x14ac:dyDescent="0.2">
      <c r="F1376" t="s">
        <v>2261</v>
      </c>
    </row>
    <row r="1377" spans="6:6" x14ac:dyDescent="0.2">
      <c r="F1377" t="s">
        <v>2262</v>
      </c>
    </row>
    <row r="1378" spans="6:6" x14ac:dyDescent="0.2">
      <c r="F1378" t="s">
        <v>2263</v>
      </c>
    </row>
    <row r="1379" spans="6:6" x14ac:dyDescent="0.2">
      <c r="F1379" t="s">
        <v>2264</v>
      </c>
    </row>
    <row r="1380" spans="6:6" x14ac:dyDescent="0.2">
      <c r="F1380" t="s">
        <v>2265</v>
      </c>
    </row>
    <row r="1381" spans="6:6" x14ac:dyDescent="0.2">
      <c r="F1381" t="s">
        <v>2266</v>
      </c>
    </row>
    <row r="1382" spans="6:6" x14ac:dyDescent="0.2">
      <c r="F1382" t="s">
        <v>2267</v>
      </c>
    </row>
    <row r="1383" spans="6:6" x14ac:dyDescent="0.2">
      <c r="F1383" t="s">
        <v>2268</v>
      </c>
    </row>
    <row r="1384" spans="6:6" x14ac:dyDescent="0.2">
      <c r="F1384" t="s">
        <v>2269</v>
      </c>
    </row>
    <row r="1385" spans="6:6" x14ac:dyDescent="0.2">
      <c r="F1385" t="s">
        <v>2270</v>
      </c>
    </row>
    <row r="1386" spans="6:6" x14ac:dyDescent="0.2">
      <c r="F1386" t="s">
        <v>2271</v>
      </c>
    </row>
    <row r="1387" spans="6:6" x14ac:dyDescent="0.2">
      <c r="F1387" t="s">
        <v>2272</v>
      </c>
    </row>
    <row r="1388" spans="6:6" x14ac:dyDescent="0.2">
      <c r="F1388" t="s">
        <v>2273</v>
      </c>
    </row>
    <row r="1389" spans="6:6" x14ac:dyDescent="0.2">
      <c r="F1389" t="s">
        <v>2274</v>
      </c>
    </row>
    <row r="1390" spans="6:6" x14ac:dyDescent="0.2">
      <c r="F1390" t="s">
        <v>2275</v>
      </c>
    </row>
    <row r="1391" spans="6:6" x14ac:dyDescent="0.2">
      <c r="F1391" t="s">
        <v>2276</v>
      </c>
    </row>
    <row r="1392" spans="6:6" x14ac:dyDescent="0.2">
      <c r="F1392" t="s">
        <v>2277</v>
      </c>
    </row>
    <row r="1393" spans="6:6" x14ac:dyDescent="0.2">
      <c r="F1393" t="s">
        <v>2278</v>
      </c>
    </row>
    <row r="1394" spans="6:6" x14ac:dyDescent="0.2">
      <c r="F1394" t="s">
        <v>2279</v>
      </c>
    </row>
    <row r="1395" spans="6:6" x14ac:dyDescent="0.2">
      <c r="F1395" t="s">
        <v>2280</v>
      </c>
    </row>
    <row r="1396" spans="6:6" x14ac:dyDescent="0.2">
      <c r="F1396" t="s">
        <v>2281</v>
      </c>
    </row>
    <row r="1397" spans="6:6" x14ac:dyDescent="0.2">
      <c r="F1397" t="s">
        <v>2282</v>
      </c>
    </row>
    <row r="1398" spans="6:6" x14ac:dyDescent="0.2">
      <c r="F1398" t="s">
        <v>2283</v>
      </c>
    </row>
    <row r="1399" spans="6:6" x14ac:dyDescent="0.2">
      <c r="F1399" t="s">
        <v>2284</v>
      </c>
    </row>
    <row r="1400" spans="6:6" x14ac:dyDescent="0.2">
      <c r="F1400" t="s">
        <v>2285</v>
      </c>
    </row>
    <row r="1401" spans="6:6" x14ac:dyDescent="0.2">
      <c r="F1401" t="s">
        <v>2286</v>
      </c>
    </row>
    <row r="1402" spans="6:6" x14ac:dyDescent="0.2">
      <c r="F1402" t="s">
        <v>2287</v>
      </c>
    </row>
    <row r="1403" spans="6:6" x14ac:dyDescent="0.2">
      <c r="F1403" t="s">
        <v>2288</v>
      </c>
    </row>
    <row r="1404" spans="6:6" x14ac:dyDescent="0.2">
      <c r="F1404" t="s">
        <v>2289</v>
      </c>
    </row>
    <row r="1405" spans="6:6" x14ac:dyDescent="0.2">
      <c r="F1405" t="s">
        <v>2290</v>
      </c>
    </row>
    <row r="1406" spans="6:6" x14ac:dyDescent="0.2">
      <c r="F1406" t="s">
        <v>2291</v>
      </c>
    </row>
    <row r="1407" spans="6:6" x14ac:dyDescent="0.2">
      <c r="F1407" t="s">
        <v>2292</v>
      </c>
    </row>
    <row r="1408" spans="6:6" x14ac:dyDescent="0.2">
      <c r="F1408" t="s">
        <v>2293</v>
      </c>
    </row>
    <row r="1409" spans="6:6" x14ac:dyDescent="0.2">
      <c r="F1409" t="s">
        <v>2294</v>
      </c>
    </row>
    <row r="1410" spans="6:6" x14ac:dyDescent="0.2">
      <c r="F1410" t="s">
        <v>2295</v>
      </c>
    </row>
    <row r="1411" spans="6:6" x14ac:dyDescent="0.2">
      <c r="F1411" t="s">
        <v>2296</v>
      </c>
    </row>
    <row r="1412" spans="6:6" x14ac:dyDescent="0.2">
      <c r="F1412" t="s">
        <v>2297</v>
      </c>
    </row>
    <row r="1413" spans="6:6" x14ac:dyDescent="0.2">
      <c r="F1413" t="s">
        <v>2298</v>
      </c>
    </row>
    <row r="1414" spans="6:6" x14ac:dyDescent="0.2">
      <c r="F1414" t="s">
        <v>2299</v>
      </c>
    </row>
    <row r="1415" spans="6:6" x14ac:dyDescent="0.2">
      <c r="F1415" t="s">
        <v>2300</v>
      </c>
    </row>
    <row r="1416" spans="6:6" x14ac:dyDescent="0.2">
      <c r="F1416" t="s">
        <v>2301</v>
      </c>
    </row>
    <row r="1417" spans="6:6" x14ac:dyDescent="0.2">
      <c r="F1417" t="s">
        <v>2302</v>
      </c>
    </row>
    <row r="1418" spans="6:6" x14ac:dyDescent="0.2">
      <c r="F1418" t="s">
        <v>2303</v>
      </c>
    </row>
    <row r="1419" spans="6:6" x14ac:dyDescent="0.2">
      <c r="F1419" t="s">
        <v>2304</v>
      </c>
    </row>
    <row r="1420" spans="6:6" x14ac:dyDescent="0.2">
      <c r="F1420" t="s">
        <v>2305</v>
      </c>
    </row>
    <row r="1421" spans="6:6" x14ac:dyDescent="0.2">
      <c r="F1421" t="s">
        <v>2306</v>
      </c>
    </row>
    <row r="1422" spans="6:6" x14ac:dyDescent="0.2">
      <c r="F1422" t="s">
        <v>2307</v>
      </c>
    </row>
    <row r="1423" spans="6:6" x14ac:dyDescent="0.2">
      <c r="F1423" t="s">
        <v>2308</v>
      </c>
    </row>
    <row r="1424" spans="6:6" x14ac:dyDescent="0.2">
      <c r="F1424" t="s">
        <v>2309</v>
      </c>
    </row>
    <row r="1425" spans="6:6" x14ac:dyDescent="0.2">
      <c r="F1425" t="s">
        <v>2310</v>
      </c>
    </row>
    <row r="1426" spans="6:6" x14ac:dyDescent="0.2">
      <c r="F1426" t="s">
        <v>2311</v>
      </c>
    </row>
    <row r="1427" spans="6:6" x14ac:dyDescent="0.2">
      <c r="F1427" t="s">
        <v>2312</v>
      </c>
    </row>
    <row r="1428" spans="6:6" x14ac:dyDescent="0.2">
      <c r="F1428" t="s">
        <v>2313</v>
      </c>
    </row>
    <row r="1429" spans="6:6" x14ac:dyDescent="0.2">
      <c r="F1429" t="s">
        <v>2314</v>
      </c>
    </row>
    <row r="1430" spans="6:6" x14ac:dyDescent="0.2">
      <c r="F1430" t="s">
        <v>2315</v>
      </c>
    </row>
    <row r="1431" spans="6:6" x14ac:dyDescent="0.2">
      <c r="F1431" t="s">
        <v>2316</v>
      </c>
    </row>
    <row r="1432" spans="6:6" x14ac:dyDescent="0.2">
      <c r="F1432" t="s">
        <v>2317</v>
      </c>
    </row>
    <row r="1433" spans="6:6" x14ac:dyDescent="0.2">
      <c r="F1433" t="s">
        <v>2318</v>
      </c>
    </row>
    <row r="1434" spans="6:6" x14ac:dyDescent="0.2">
      <c r="F1434" t="s">
        <v>2319</v>
      </c>
    </row>
    <row r="1435" spans="6:6" x14ac:dyDescent="0.2">
      <c r="F1435" t="s">
        <v>2320</v>
      </c>
    </row>
    <row r="1436" spans="6:6" x14ac:dyDescent="0.2">
      <c r="F1436" t="s">
        <v>2321</v>
      </c>
    </row>
    <row r="1437" spans="6:6" x14ac:dyDescent="0.2">
      <c r="F1437" t="s">
        <v>2322</v>
      </c>
    </row>
    <row r="1438" spans="6:6" x14ac:dyDescent="0.2">
      <c r="F1438" t="s">
        <v>2323</v>
      </c>
    </row>
    <row r="1439" spans="6:6" x14ac:dyDescent="0.2">
      <c r="F1439" t="s">
        <v>2324</v>
      </c>
    </row>
    <row r="1440" spans="6:6" x14ac:dyDescent="0.2">
      <c r="F1440" t="s">
        <v>2325</v>
      </c>
    </row>
    <row r="1441" spans="6:6" x14ac:dyDescent="0.2">
      <c r="F1441" t="s">
        <v>2326</v>
      </c>
    </row>
    <row r="1442" spans="6:6" x14ac:dyDescent="0.2">
      <c r="F1442" t="s">
        <v>2327</v>
      </c>
    </row>
    <row r="1443" spans="6:6" x14ac:dyDescent="0.2">
      <c r="F1443" t="s">
        <v>2328</v>
      </c>
    </row>
    <row r="1444" spans="6:6" x14ac:dyDescent="0.2">
      <c r="F1444" t="s">
        <v>2329</v>
      </c>
    </row>
    <row r="1445" spans="6:6" x14ac:dyDescent="0.2">
      <c r="F1445" t="s">
        <v>2330</v>
      </c>
    </row>
    <row r="1446" spans="6:6" x14ac:dyDescent="0.2">
      <c r="F1446" t="s">
        <v>2331</v>
      </c>
    </row>
    <row r="1447" spans="6:6" x14ac:dyDescent="0.2">
      <c r="F1447" t="s">
        <v>2332</v>
      </c>
    </row>
    <row r="1448" spans="6:6" x14ac:dyDescent="0.2">
      <c r="F1448" t="s">
        <v>2333</v>
      </c>
    </row>
    <row r="1449" spans="6:6" x14ac:dyDescent="0.2">
      <c r="F1449" t="s">
        <v>2334</v>
      </c>
    </row>
    <row r="1450" spans="6:6" x14ac:dyDescent="0.2">
      <c r="F1450" t="s">
        <v>2335</v>
      </c>
    </row>
    <row r="1451" spans="6:6" x14ac:dyDescent="0.2">
      <c r="F1451" t="s">
        <v>2336</v>
      </c>
    </row>
    <row r="1452" spans="6:6" x14ac:dyDescent="0.2">
      <c r="F1452" t="s">
        <v>2337</v>
      </c>
    </row>
    <row r="1453" spans="6:6" x14ac:dyDescent="0.2">
      <c r="F1453" t="s">
        <v>2338</v>
      </c>
    </row>
    <row r="1454" spans="6:6" x14ac:dyDescent="0.2">
      <c r="F1454" t="s">
        <v>2339</v>
      </c>
    </row>
    <row r="1455" spans="6:6" x14ac:dyDescent="0.2">
      <c r="F1455" t="s">
        <v>2340</v>
      </c>
    </row>
    <row r="1456" spans="6:6" x14ac:dyDescent="0.2">
      <c r="F1456" t="s">
        <v>2341</v>
      </c>
    </row>
    <row r="1457" spans="6:6" x14ac:dyDescent="0.2">
      <c r="F1457" t="s">
        <v>2342</v>
      </c>
    </row>
    <row r="1458" spans="6:6" x14ac:dyDescent="0.2">
      <c r="F1458" t="s">
        <v>2343</v>
      </c>
    </row>
    <row r="1459" spans="6:6" x14ac:dyDescent="0.2">
      <c r="F1459" t="s">
        <v>2344</v>
      </c>
    </row>
    <row r="1460" spans="6:6" x14ac:dyDescent="0.2">
      <c r="F1460" t="s">
        <v>2345</v>
      </c>
    </row>
    <row r="1461" spans="6:6" x14ac:dyDescent="0.2">
      <c r="F1461" t="s">
        <v>2346</v>
      </c>
    </row>
    <row r="1462" spans="6:6" x14ac:dyDescent="0.2">
      <c r="F1462" t="s">
        <v>2347</v>
      </c>
    </row>
    <row r="1463" spans="6:6" x14ac:dyDescent="0.2">
      <c r="F1463" t="s">
        <v>2348</v>
      </c>
    </row>
    <row r="1464" spans="6:6" x14ac:dyDescent="0.2">
      <c r="F1464" t="s">
        <v>2349</v>
      </c>
    </row>
    <row r="1465" spans="6:6" x14ac:dyDescent="0.2">
      <c r="F1465" t="s">
        <v>2350</v>
      </c>
    </row>
    <row r="1466" spans="6:6" x14ac:dyDescent="0.2">
      <c r="F1466" t="s">
        <v>2351</v>
      </c>
    </row>
    <row r="1467" spans="6:6" x14ac:dyDescent="0.2">
      <c r="F1467" t="s">
        <v>2352</v>
      </c>
    </row>
    <row r="1468" spans="6:6" x14ac:dyDescent="0.2">
      <c r="F1468" t="s">
        <v>2353</v>
      </c>
    </row>
    <row r="1469" spans="6:6" x14ac:dyDescent="0.2">
      <c r="F1469" t="s">
        <v>2354</v>
      </c>
    </row>
    <row r="1470" spans="6:6" x14ac:dyDescent="0.2">
      <c r="F1470" t="s">
        <v>2355</v>
      </c>
    </row>
    <row r="1471" spans="6:6" x14ac:dyDescent="0.2">
      <c r="F1471" t="s">
        <v>2356</v>
      </c>
    </row>
    <row r="1472" spans="6:6" x14ac:dyDescent="0.2">
      <c r="F1472" t="s">
        <v>2357</v>
      </c>
    </row>
    <row r="1473" spans="6:6" x14ac:dyDescent="0.2">
      <c r="F1473" t="s">
        <v>2358</v>
      </c>
    </row>
    <row r="1474" spans="6:6" x14ac:dyDescent="0.2">
      <c r="F1474" t="s">
        <v>2359</v>
      </c>
    </row>
    <row r="1475" spans="6:6" x14ac:dyDescent="0.2">
      <c r="F1475" t="s">
        <v>2360</v>
      </c>
    </row>
    <row r="1476" spans="6:6" x14ac:dyDescent="0.2">
      <c r="F1476" t="s">
        <v>2361</v>
      </c>
    </row>
    <row r="1477" spans="6:6" x14ac:dyDescent="0.2">
      <c r="F1477" t="s">
        <v>2362</v>
      </c>
    </row>
    <row r="1478" spans="6:6" x14ac:dyDescent="0.2">
      <c r="F1478" t="s">
        <v>2363</v>
      </c>
    </row>
    <row r="1479" spans="6:6" x14ac:dyDescent="0.2">
      <c r="F1479" t="s">
        <v>2364</v>
      </c>
    </row>
    <row r="1480" spans="6:6" x14ac:dyDescent="0.2">
      <c r="F1480" t="s">
        <v>2365</v>
      </c>
    </row>
    <row r="1481" spans="6:6" x14ac:dyDescent="0.2">
      <c r="F1481" t="s">
        <v>2366</v>
      </c>
    </row>
    <row r="1482" spans="6:6" x14ac:dyDescent="0.2">
      <c r="F1482" t="s">
        <v>2367</v>
      </c>
    </row>
    <row r="1483" spans="6:6" x14ac:dyDescent="0.2">
      <c r="F1483" t="s">
        <v>2368</v>
      </c>
    </row>
    <row r="1484" spans="6:6" x14ac:dyDescent="0.2">
      <c r="F1484" t="s">
        <v>2369</v>
      </c>
    </row>
    <row r="1485" spans="6:6" x14ac:dyDescent="0.2">
      <c r="F1485" t="s">
        <v>2370</v>
      </c>
    </row>
    <row r="1486" spans="6:6" x14ac:dyDescent="0.2">
      <c r="F1486" t="s">
        <v>2371</v>
      </c>
    </row>
    <row r="1487" spans="6:6" x14ac:dyDescent="0.2">
      <c r="F1487" t="s">
        <v>2372</v>
      </c>
    </row>
    <row r="1488" spans="6:6" x14ac:dyDescent="0.2">
      <c r="F1488" t="s">
        <v>2373</v>
      </c>
    </row>
    <row r="1489" spans="6:6" x14ac:dyDescent="0.2">
      <c r="F1489" t="s">
        <v>2374</v>
      </c>
    </row>
    <row r="1490" spans="6:6" x14ac:dyDescent="0.2">
      <c r="F1490" t="s">
        <v>2375</v>
      </c>
    </row>
    <row r="1491" spans="6:6" x14ac:dyDescent="0.2">
      <c r="F1491" t="s">
        <v>2376</v>
      </c>
    </row>
    <row r="1492" spans="6:6" x14ac:dyDescent="0.2">
      <c r="F1492" t="s">
        <v>2377</v>
      </c>
    </row>
    <row r="1493" spans="6:6" x14ac:dyDescent="0.2">
      <c r="F1493" t="s">
        <v>2378</v>
      </c>
    </row>
    <row r="1494" spans="6:6" x14ac:dyDescent="0.2">
      <c r="F1494" t="s">
        <v>2379</v>
      </c>
    </row>
    <row r="1495" spans="6:6" x14ac:dyDescent="0.2">
      <c r="F1495" t="s">
        <v>2380</v>
      </c>
    </row>
    <row r="1496" spans="6:6" x14ac:dyDescent="0.2">
      <c r="F1496" t="s">
        <v>2381</v>
      </c>
    </row>
    <row r="1497" spans="6:6" x14ac:dyDescent="0.2">
      <c r="F1497" t="s">
        <v>2382</v>
      </c>
    </row>
    <row r="1498" spans="6:6" x14ac:dyDescent="0.2">
      <c r="F1498" t="s">
        <v>2383</v>
      </c>
    </row>
    <row r="1499" spans="6:6" x14ac:dyDescent="0.2">
      <c r="F1499" t="s">
        <v>2384</v>
      </c>
    </row>
    <row r="1500" spans="6:6" x14ac:dyDescent="0.2">
      <c r="F1500" t="s">
        <v>2385</v>
      </c>
    </row>
    <row r="1501" spans="6:6" x14ac:dyDescent="0.2">
      <c r="F1501" t="s">
        <v>2386</v>
      </c>
    </row>
    <row r="1502" spans="6:6" x14ac:dyDescent="0.2">
      <c r="F1502" t="s">
        <v>2387</v>
      </c>
    </row>
    <row r="1503" spans="6:6" x14ac:dyDescent="0.2">
      <c r="F1503" t="s">
        <v>2388</v>
      </c>
    </row>
    <row r="1504" spans="6:6" x14ac:dyDescent="0.2">
      <c r="F1504" t="s">
        <v>2389</v>
      </c>
    </row>
    <row r="1505" spans="6:6" x14ac:dyDescent="0.2">
      <c r="F1505" t="s">
        <v>2390</v>
      </c>
    </row>
    <row r="1506" spans="6:6" x14ac:dyDescent="0.2">
      <c r="F1506" t="s">
        <v>2391</v>
      </c>
    </row>
    <row r="1507" spans="6:6" x14ac:dyDescent="0.2">
      <c r="F1507" t="s">
        <v>2392</v>
      </c>
    </row>
    <row r="1508" spans="6:6" x14ac:dyDescent="0.2">
      <c r="F1508" t="s">
        <v>2393</v>
      </c>
    </row>
    <row r="1509" spans="6:6" x14ac:dyDescent="0.2">
      <c r="F1509" t="s">
        <v>2394</v>
      </c>
    </row>
    <row r="1510" spans="6:6" x14ac:dyDescent="0.2">
      <c r="F1510" t="s">
        <v>2395</v>
      </c>
    </row>
    <row r="1511" spans="6:6" x14ac:dyDescent="0.2">
      <c r="F1511" t="s">
        <v>2396</v>
      </c>
    </row>
    <row r="1512" spans="6:6" x14ac:dyDescent="0.2">
      <c r="F1512" t="s">
        <v>2397</v>
      </c>
    </row>
    <row r="1513" spans="6:6" x14ac:dyDescent="0.2">
      <c r="F1513" t="s">
        <v>2398</v>
      </c>
    </row>
    <row r="1514" spans="6:6" x14ac:dyDescent="0.2">
      <c r="F1514" t="s">
        <v>2399</v>
      </c>
    </row>
    <row r="1515" spans="6:6" x14ac:dyDescent="0.2">
      <c r="F1515" t="s">
        <v>2400</v>
      </c>
    </row>
    <row r="1516" spans="6:6" x14ac:dyDescent="0.2">
      <c r="F1516" t="s">
        <v>2401</v>
      </c>
    </row>
    <row r="1517" spans="6:6" x14ac:dyDescent="0.2">
      <c r="F1517" t="s">
        <v>2402</v>
      </c>
    </row>
    <row r="1518" spans="6:6" x14ac:dyDescent="0.2">
      <c r="F1518" t="s">
        <v>2403</v>
      </c>
    </row>
    <row r="1519" spans="6:6" x14ac:dyDescent="0.2">
      <c r="F1519" t="s">
        <v>2404</v>
      </c>
    </row>
    <row r="1520" spans="6:6" x14ac:dyDescent="0.2">
      <c r="F1520" t="s">
        <v>2405</v>
      </c>
    </row>
    <row r="1521" spans="6:6" x14ac:dyDescent="0.2">
      <c r="F1521" t="s">
        <v>2406</v>
      </c>
    </row>
    <row r="1522" spans="6:6" x14ac:dyDescent="0.2">
      <c r="F1522" t="s">
        <v>2407</v>
      </c>
    </row>
    <row r="1523" spans="6:6" x14ac:dyDescent="0.2">
      <c r="F1523" t="s">
        <v>2408</v>
      </c>
    </row>
    <row r="1524" spans="6:6" x14ac:dyDescent="0.2">
      <c r="F1524" t="s">
        <v>2409</v>
      </c>
    </row>
    <row r="1525" spans="6:6" x14ac:dyDescent="0.2">
      <c r="F1525" t="s">
        <v>2410</v>
      </c>
    </row>
    <row r="1526" spans="6:6" x14ac:dyDescent="0.2">
      <c r="F1526" t="s">
        <v>2411</v>
      </c>
    </row>
    <row r="1527" spans="6:6" x14ac:dyDescent="0.2">
      <c r="F1527" t="s">
        <v>2412</v>
      </c>
    </row>
    <row r="1528" spans="6:6" x14ac:dyDescent="0.2">
      <c r="F1528" t="s">
        <v>2413</v>
      </c>
    </row>
    <row r="1529" spans="6:6" x14ac:dyDescent="0.2">
      <c r="F1529" t="s">
        <v>2414</v>
      </c>
    </row>
    <row r="1530" spans="6:6" x14ac:dyDescent="0.2">
      <c r="F1530" t="s">
        <v>2415</v>
      </c>
    </row>
    <row r="1531" spans="6:6" x14ac:dyDescent="0.2">
      <c r="F1531" t="s">
        <v>2416</v>
      </c>
    </row>
    <row r="1532" spans="6:6" x14ac:dyDescent="0.2">
      <c r="F1532" t="s">
        <v>2417</v>
      </c>
    </row>
    <row r="1533" spans="6:6" x14ac:dyDescent="0.2">
      <c r="F1533" t="s">
        <v>2418</v>
      </c>
    </row>
    <row r="1534" spans="6:6" x14ac:dyDescent="0.2">
      <c r="F1534" t="s">
        <v>2419</v>
      </c>
    </row>
    <row r="1535" spans="6:6" x14ac:dyDescent="0.2">
      <c r="F1535" t="s">
        <v>2420</v>
      </c>
    </row>
    <row r="1536" spans="6:6" x14ac:dyDescent="0.2">
      <c r="F1536" t="s">
        <v>2421</v>
      </c>
    </row>
    <row r="1537" spans="6:6" x14ac:dyDescent="0.2">
      <c r="F1537" t="s">
        <v>2422</v>
      </c>
    </row>
    <row r="1538" spans="6:6" x14ac:dyDescent="0.2">
      <c r="F1538" t="s">
        <v>2423</v>
      </c>
    </row>
    <row r="1539" spans="6:6" x14ac:dyDescent="0.2">
      <c r="F1539" t="s">
        <v>2424</v>
      </c>
    </row>
    <row r="1540" spans="6:6" x14ac:dyDescent="0.2">
      <c r="F1540" t="s">
        <v>2425</v>
      </c>
    </row>
    <row r="1541" spans="6:6" x14ac:dyDescent="0.2">
      <c r="F1541" t="s">
        <v>2426</v>
      </c>
    </row>
    <row r="1542" spans="6:6" x14ac:dyDescent="0.2">
      <c r="F1542" t="s">
        <v>2427</v>
      </c>
    </row>
    <row r="1543" spans="6:6" x14ac:dyDescent="0.2">
      <c r="F1543" t="s">
        <v>2428</v>
      </c>
    </row>
    <row r="1544" spans="6:6" x14ac:dyDescent="0.2">
      <c r="F1544" t="s">
        <v>2429</v>
      </c>
    </row>
    <row r="1545" spans="6:6" x14ac:dyDescent="0.2">
      <c r="F1545" t="s">
        <v>2430</v>
      </c>
    </row>
    <row r="1546" spans="6:6" x14ac:dyDescent="0.2">
      <c r="F1546" t="s">
        <v>2431</v>
      </c>
    </row>
    <row r="1547" spans="6:6" x14ac:dyDescent="0.2">
      <c r="F1547" t="s">
        <v>2432</v>
      </c>
    </row>
    <row r="1548" spans="6:6" x14ac:dyDescent="0.2">
      <c r="F1548" t="s">
        <v>2433</v>
      </c>
    </row>
    <row r="1549" spans="6:6" x14ac:dyDescent="0.2">
      <c r="F1549" t="s">
        <v>2434</v>
      </c>
    </row>
    <row r="1550" spans="6:6" x14ac:dyDescent="0.2">
      <c r="F1550" t="s">
        <v>2435</v>
      </c>
    </row>
    <row r="1551" spans="6:6" x14ac:dyDescent="0.2">
      <c r="F1551" t="s">
        <v>2436</v>
      </c>
    </row>
    <row r="1552" spans="6:6" x14ac:dyDescent="0.2">
      <c r="F1552" t="s">
        <v>2437</v>
      </c>
    </row>
    <row r="1553" spans="6:6" x14ac:dyDescent="0.2">
      <c r="F1553" t="s">
        <v>2438</v>
      </c>
    </row>
    <row r="1554" spans="6:6" x14ac:dyDescent="0.2">
      <c r="F1554" t="s">
        <v>2439</v>
      </c>
    </row>
    <row r="1555" spans="6:6" x14ac:dyDescent="0.2">
      <c r="F1555" t="s">
        <v>2440</v>
      </c>
    </row>
    <row r="1556" spans="6:6" x14ac:dyDescent="0.2">
      <c r="F1556" t="s">
        <v>2441</v>
      </c>
    </row>
    <row r="1557" spans="6:6" x14ac:dyDescent="0.2">
      <c r="F1557" t="s">
        <v>2442</v>
      </c>
    </row>
    <row r="1558" spans="6:6" x14ac:dyDescent="0.2">
      <c r="F1558" t="s">
        <v>2443</v>
      </c>
    </row>
    <row r="1559" spans="6:6" x14ac:dyDescent="0.2">
      <c r="F1559" t="s">
        <v>2444</v>
      </c>
    </row>
    <row r="1560" spans="6:6" x14ac:dyDescent="0.2">
      <c r="F1560" t="s">
        <v>2445</v>
      </c>
    </row>
    <row r="1561" spans="6:6" x14ac:dyDescent="0.2">
      <c r="F1561" t="s">
        <v>2446</v>
      </c>
    </row>
    <row r="1562" spans="6:6" x14ac:dyDescent="0.2">
      <c r="F1562" t="s">
        <v>2447</v>
      </c>
    </row>
    <row r="1563" spans="6:6" x14ac:dyDescent="0.2">
      <c r="F1563" t="s">
        <v>2448</v>
      </c>
    </row>
    <row r="1564" spans="6:6" x14ac:dyDescent="0.2">
      <c r="F1564" t="s">
        <v>2449</v>
      </c>
    </row>
    <row r="1565" spans="6:6" x14ac:dyDescent="0.2">
      <c r="F1565" t="s">
        <v>2450</v>
      </c>
    </row>
    <row r="1566" spans="6:6" x14ac:dyDescent="0.2">
      <c r="F1566" t="s">
        <v>2451</v>
      </c>
    </row>
    <row r="1567" spans="6:6" x14ac:dyDescent="0.2">
      <c r="F1567" t="s">
        <v>2452</v>
      </c>
    </row>
    <row r="1568" spans="6:6" x14ac:dyDescent="0.2">
      <c r="F1568" t="s">
        <v>2453</v>
      </c>
    </row>
    <row r="1569" spans="6:6" x14ac:dyDescent="0.2">
      <c r="F1569" t="s">
        <v>2454</v>
      </c>
    </row>
    <row r="1570" spans="6:6" x14ac:dyDescent="0.2">
      <c r="F1570" t="s">
        <v>2455</v>
      </c>
    </row>
    <row r="1571" spans="6:6" x14ac:dyDescent="0.2">
      <c r="F1571" t="s">
        <v>2456</v>
      </c>
    </row>
    <row r="1572" spans="6:6" x14ac:dyDescent="0.2">
      <c r="F1572" t="s">
        <v>2457</v>
      </c>
    </row>
    <row r="1573" spans="6:6" x14ac:dyDescent="0.2">
      <c r="F1573" t="s">
        <v>2458</v>
      </c>
    </row>
    <row r="1574" spans="6:6" x14ac:dyDescent="0.2">
      <c r="F1574" t="s">
        <v>2459</v>
      </c>
    </row>
    <row r="1575" spans="6:6" x14ac:dyDescent="0.2">
      <c r="F1575" t="s">
        <v>2460</v>
      </c>
    </row>
    <row r="1576" spans="6:6" x14ac:dyDescent="0.2">
      <c r="F1576" t="s">
        <v>2461</v>
      </c>
    </row>
    <row r="1577" spans="6:6" x14ac:dyDescent="0.2">
      <c r="F1577" t="s">
        <v>2462</v>
      </c>
    </row>
    <row r="1578" spans="6:6" x14ac:dyDescent="0.2">
      <c r="F1578" t="s">
        <v>2463</v>
      </c>
    </row>
    <row r="1579" spans="6:6" x14ac:dyDescent="0.2">
      <c r="F1579" t="s">
        <v>2464</v>
      </c>
    </row>
    <row r="1580" spans="6:6" x14ac:dyDescent="0.2">
      <c r="F1580" t="s">
        <v>2465</v>
      </c>
    </row>
    <row r="1581" spans="6:6" x14ac:dyDescent="0.2">
      <c r="F1581" t="s">
        <v>2466</v>
      </c>
    </row>
    <row r="1582" spans="6:6" x14ac:dyDescent="0.2">
      <c r="F1582" t="s">
        <v>2467</v>
      </c>
    </row>
    <row r="1583" spans="6:6" x14ac:dyDescent="0.2">
      <c r="F1583" t="s">
        <v>2468</v>
      </c>
    </row>
    <row r="1584" spans="6:6" x14ac:dyDescent="0.2">
      <c r="F1584" t="s">
        <v>2469</v>
      </c>
    </row>
    <row r="1585" spans="6:6" x14ac:dyDescent="0.2">
      <c r="F1585" t="s">
        <v>2470</v>
      </c>
    </row>
    <row r="1586" spans="6:6" x14ac:dyDescent="0.2">
      <c r="F1586" t="s">
        <v>2471</v>
      </c>
    </row>
    <row r="1587" spans="6:6" x14ac:dyDescent="0.2">
      <c r="F1587" t="s">
        <v>2472</v>
      </c>
    </row>
    <row r="1588" spans="6:6" x14ac:dyDescent="0.2">
      <c r="F1588" t="s">
        <v>2473</v>
      </c>
    </row>
    <row r="1589" spans="6:6" x14ac:dyDescent="0.2">
      <c r="F1589" t="s">
        <v>2474</v>
      </c>
    </row>
    <row r="1590" spans="6:6" x14ac:dyDescent="0.2">
      <c r="F1590" t="s">
        <v>2475</v>
      </c>
    </row>
    <row r="1591" spans="6:6" x14ac:dyDescent="0.2">
      <c r="F1591" t="s">
        <v>2476</v>
      </c>
    </row>
    <row r="1592" spans="6:6" x14ac:dyDescent="0.2">
      <c r="F1592" t="s">
        <v>2477</v>
      </c>
    </row>
    <row r="1593" spans="6:6" x14ac:dyDescent="0.2">
      <c r="F1593" t="s">
        <v>2478</v>
      </c>
    </row>
    <row r="1594" spans="6:6" x14ac:dyDescent="0.2">
      <c r="F1594" t="s">
        <v>2479</v>
      </c>
    </row>
    <row r="1595" spans="6:6" x14ac:dyDescent="0.2">
      <c r="F1595" t="s">
        <v>2480</v>
      </c>
    </row>
    <row r="1596" spans="6:6" x14ac:dyDescent="0.2">
      <c r="F1596" t="s">
        <v>2481</v>
      </c>
    </row>
    <row r="1597" spans="6:6" x14ac:dyDescent="0.2">
      <c r="F1597" t="s">
        <v>2482</v>
      </c>
    </row>
    <row r="1598" spans="6:6" x14ac:dyDescent="0.2">
      <c r="F1598" t="s">
        <v>2483</v>
      </c>
    </row>
    <row r="1599" spans="6:6" x14ac:dyDescent="0.2">
      <c r="F1599" t="s">
        <v>2484</v>
      </c>
    </row>
    <row r="1600" spans="6:6" x14ac:dyDescent="0.2">
      <c r="F1600" t="s">
        <v>2485</v>
      </c>
    </row>
    <row r="1601" spans="6:6" x14ac:dyDescent="0.2">
      <c r="F1601" t="s">
        <v>2486</v>
      </c>
    </row>
    <row r="1602" spans="6:6" x14ac:dyDescent="0.2">
      <c r="F1602" t="s">
        <v>2487</v>
      </c>
    </row>
    <row r="1603" spans="6:6" x14ac:dyDescent="0.2">
      <c r="F1603" t="s">
        <v>2488</v>
      </c>
    </row>
    <row r="1604" spans="6:6" x14ac:dyDescent="0.2">
      <c r="F1604" t="s">
        <v>2489</v>
      </c>
    </row>
    <row r="1605" spans="6:6" x14ac:dyDescent="0.2">
      <c r="F1605" t="s">
        <v>2490</v>
      </c>
    </row>
    <row r="1606" spans="6:6" x14ac:dyDescent="0.2">
      <c r="F1606" t="s">
        <v>2491</v>
      </c>
    </row>
    <row r="1607" spans="6:6" x14ac:dyDescent="0.2">
      <c r="F1607" t="s">
        <v>2492</v>
      </c>
    </row>
    <row r="1608" spans="6:6" x14ac:dyDescent="0.2">
      <c r="F1608" t="s">
        <v>2493</v>
      </c>
    </row>
    <row r="1609" spans="6:6" x14ac:dyDescent="0.2">
      <c r="F1609" t="s">
        <v>2494</v>
      </c>
    </row>
    <row r="1610" spans="6:6" x14ac:dyDescent="0.2">
      <c r="F1610" t="s">
        <v>2495</v>
      </c>
    </row>
    <row r="1611" spans="6:6" x14ac:dyDescent="0.2">
      <c r="F1611" t="s">
        <v>2496</v>
      </c>
    </row>
    <row r="1612" spans="6:6" x14ac:dyDescent="0.2">
      <c r="F1612" t="s">
        <v>2497</v>
      </c>
    </row>
    <row r="1613" spans="6:6" x14ac:dyDescent="0.2">
      <c r="F1613" t="s">
        <v>2498</v>
      </c>
    </row>
    <row r="1614" spans="6:6" x14ac:dyDescent="0.2">
      <c r="F1614" t="s">
        <v>2499</v>
      </c>
    </row>
    <row r="1615" spans="6:6" x14ac:dyDescent="0.2">
      <c r="F1615" t="s">
        <v>2500</v>
      </c>
    </row>
    <row r="1616" spans="6:6" x14ac:dyDescent="0.2">
      <c r="F1616" t="s">
        <v>2501</v>
      </c>
    </row>
    <row r="1617" spans="6:6" x14ac:dyDescent="0.2">
      <c r="F1617" t="s">
        <v>2502</v>
      </c>
    </row>
    <row r="1618" spans="6:6" x14ac:dyDescent="0.2">
      <c r="F1618" t="s">
        <v>2503</v>
      </c>
    </row>
    <row r="1619" spans="6:6" x14ac:dyDescent="0.2">
      <c r="F1619" t="s">
        <v>2504</v>
      </c>
    </row>
    <row r="1620" spans="6:6" x14ac:dyDescent="0.2">
      <c r="F1620" t="s">
        <v>2505</v>
      </c>
    </row>
    <row r="1621" spans="6:6" x14ac:dyDescent="0.2">
      <c r="F1621" t="s">
        <v>2506</v>
      </c>
    </row>
    <row r="1622" spans="6:6" x14ac:dyDescent="0.2">
      <c r="F1622" t="s">
        <v>2507</v>
      </c>
    </row>
    <row r="1623" spans="6:6" x14ac:dyDescent="0.2">
      <c r="F1623" t="s">
        <v>2508</v>
      </c>
    </row>
    <row r="1624" spans="6:6" x14ac:dyDescent="0.2">
      <c r="F1624" t="s">
        <v>2509</v>
      </c>
    </row>
    <row r="1625" spans="6:6" x14ac:dyDescent="0.2">
      <c r="F1625" t="s">
        <v>2510</v>
      </c>
    </row>
    <row r="1626" spans="6:6" x14ac:dyDescent="0.2">
      <c r="F1626" t="s">
        <v>2511</v>
      </c>
    </row>
    <row r="1627" spans="6:6" x14ac:dyDescent="0.2">
      <c r="F1627" t="s">
        <v>2512</v>
      </c>
    </row>
    <row r="1628" spans="6:6" x14ac:dyDescent="0.2">
      <c r="F1628" t="s">
        <v>2513</v>
      </c>
    </row>
    <row r="1629" spans="6:6" x14ac:dyDescent="0.2">
      <c r="F1629" t="s">
        <v>2514</v>
      </c>
    </row>
    <row r="1630" spans="6:6" x14ac:dyDescent="0.2">
      <c r="F1630" t="s">
        <v>2515</v>
      </c>
    </row>
    <row r="1631" spans="6:6" x14ac:dyDescent="0.2">
      <c r="F1631" t="s">
        <v>2516</v>
      </c>
    </row>
    <row r="1632" spans="6:6" x14ac:dyDescent="0.2">
      <c r="F1632" t="s">
        <v>2517</v>
      </c>
    </row>
    <row r="1633" spans="6:6" x14ac:dyDescent="0.2">
      <c r="F1633" t="s">
        <v>2518</v>
      </c>
    </row>
    <row r="1634" spans="6:6" x14ac:dyDescent="0.2">
      <c r="F1634" t="s">
        <v>2519</v>
      </c>
    </row>
    <row r="1635" spans="6:6" x14ac:dyDescent="0.2">
      <c r="F1635" t="s">
        <v>2520</v>
      </c>
    </row>
    <row r="1636" spans="6:6" x14ac:dyDescent="0.2">
      <c r="F1636" t="s">
        <v>2521</v>
      </c>
    </row>
    <row r="1637" spans="6:6" x14ac:dyDescent="0.2">
      <c r="F1637" t="s">
        <v>2522</v>
      </c>
    </row>
    <row r="1638" spans="6:6" x14ac:dyDescent="0.2">
      <c r="F1638" t="s">
        <v>2523</v>
      </c>
    </row>
    <row r="1639" spans="6:6" x14ac:dyDescent="0.2">
      <c r="F1639" t="s">
        <v>2524</v>
      </c>
    </row>
    <row r="1640" spans="6:6" x14ac:dyDescent="0.2">
      <c r="F1640" t="s">
        <v>2525</v>
      </c>
    </row>
    <row r="1641" spans="6:6" x14ac:dyDescent="0.2">
      <c r="F1641" t="s">
        <v>2526</v>
      </c>
    </row>
    <row r="1642" spans="6:6" x14ac:dyDescent="0.2">
      <c r="F1642" t="s">
        <v>2527</v>
      </c>
    </row>
    <row r="1643" spans="6:6" x14ac:dyDescent="0.2">
      <c r="F1643" t="s">
        <v>2528</v>
      </c>
    </row>
    <row r="1644" spans="6:6" x14ac:dyDescent="0.2">
      <c r="F1644" t="s">
        <v>2529</v>
      </c>
    </row>
    <row r="1645" spans="6:6" x14ac:dyDescent="0.2">
      <c r="F1645" t="s">
        <v>2530</v>
      </c>
    </row>
    <row r="1646" spans="6:6" x14ac:dyDescent="0.2">
      <c r="F1646" t="s">
        <v>2531</v>
      </c>
    </row>
    <row r="1647" spans="6:6" x14ac:dyDescent="0.2">
      <c r="F1647" t="s">
        <v>2532</v>
      </c>
    </row>
    <row r="1648" spans="6:6" x14ac:dyDescent="0.2">
      <c r="F1648" t="s">
        <v>2533</v>
      </c>
    </row>
    <row r="1649" spans="6:6" x14ac:dyDescent="0.2">
      <c r="F1649" t="s">
        <v>2534</v>
      </c>
    </row>
    <row r="1650" spans="6:6" x14ac:dyDescent="0.2">
      <c r="F1650" t="s">
        <v>2535</v>
      </c>
    </row>
    <row r="1651" spans="6:6" x14ac:dyDescent="0.2">
      <c r="F1651" t="s">
        <v>2536</v>
      </c>
    </row>
    <row r="1652" spans="6:6" x14ac:dyDescent="0.2">
      <c r="F1652" t="s">
        <v>2537</v>
      </c>
    </row>
    <row r="1653" spans="6:6" x14ac:dyDescent="0.2">
      <c r="F1653" t="s">
        <v>2538</v>
      </c>
    </row>
    <row r="1654" spans="6:6" x14ac:dyDescent="0.2">
      <c r="F1654" t="s">
        <v>2539</v>
      </c>
    </row>
    <row r="1655" spans="6:6" x14ac:dyDescent="0.2">
      <c r="F1655" t="s">
        <v>2540</v>
      </c>
    </row>
    <row r="1656" spans="6:6" x14ac:dyDescent="0.2">
      <c r="F1656" t="s">
        <v>2541</v>
      </c>
    </row>
    <row r="1657" spans="6:6" x14ac:dyDescent="0.2">
      <c r="F1657" t="s">
        <v>2542</v>
      </c>
    </row>
    <row r="1658" spans="6:6" x14ac:dyDescent="0.2">
      <c r="F1658" t="s">
        <v>2543</v>
      </c>
    </row>
    <row r="1659" spans="6:6" x14ac:dyDescent="0.2">
      <c r="F1659" t="s">
        <v>2544</v>
      </c>
    </row>
    <row r="1660" spans="6:6" x14ac:dyDescent="0.2">
      <c r="F1660" t="s">
        <v>2545</v>
      </c>
    </row>
    <row r="1661" spans="6:6" x14ac:dyDescent="0.2">
      <c r="F1661" t="s">
        <v>2546</v>
      </c>
    </row>
    <row r="1662" spans="6:6" x14ac:dyDescent="0.2">
      <c r="F1662" t="s">
        <v>2547</v>
      </c>
    </row>
    <row r="1663" spans="6:6" x14ac:dyDescent="0.2">
      <c r="F1663" t="s">
        <v>2548</v>
      </c>
    </row>
    <row r="1664" spans="6:6" x14ac:dyDescent="0.2">
      <c r="F1664" t="s">
        <v>2549</v>
      </c>
    </row>
    <row r="1665" spans="6:6" x14ac:dyDescent="0.2">
      <c r="F1665" t="s">
        <v>2550</v>
      </c>
    </row>
    <row r="1666" spans="6:6" x14ac:dyDescent="0.2">
      <c r="F1666" t="s">
        <v>2551</v>
      </c>
    </row>
    <row r="1667" spans="6:6" x14ac:dyDescent="0.2">
      <c r="F1667" t="s">
        <v>2552</v>
      </c>
    </row>
    <row r="1668" spans="6:6" x14ac:dyDescent="0.2">
      <c r="F1668" t="s">
        <v>2553</v>
      </c>
    </row>
    <row r="1669" spans="6:6" x14ac:dyDescent="0.2">
      <c r="F1669" t="s">
        <v>2554</v>
      </c>
    </row>
    <row r="1670" spans="6:6" x14ac:dyDescent="0.2">
      <c r="F1670" t="s">
        <v>2555</v>
      </c>
    </row>
    <row r="1671" spans="6:6" x14ac:dyDescent="0.2">
      <c r="F1671" t="s">
        <v>2556</v>
      </c>
    </row>
    <row r="1672" spans="6:6" x14ac:dyDescent="0.2">
      <c r="F1672" t="s">
        <v>2557</v>
      </c>
    </row>
    <row r="1673" spans="6:6" x14ac:dyDescent="0.2">
      <c r="F1673" t="s">
        <v>2558</v>
      </c>
    </row>
    <row r="1674" spans="6:6" x14ac:dyDescent="0.2">
      <c r="F1674" t="s">
        <v>2559</v>
      </c>
    </row>
    <row r="1675" spans="6:6" x14ac:dyDescent="0.2">
      <c r="F1675" t="s">
        <v>2560</v>
      </c>
    </row>
    <row r="1676" spans="6:6" x14ac:dyDescent="0.2">
      <c r="F1676" t="s">
        <v>2561</v>
      </c>
    </row>
    <row r="1677" spans="6:6" x14ac:dyDescent="0.2">
      <c r="F1677" t="s">
        <v>2562</v>
      </c>
    </row>
    <row r="1678" spans="6:6" x14ac:dyDescent="0.2">
      <c r="F1678" t="s">
        <v>2563</v>
      </c>
    </row>
    <row r="1679" spans="6:6" x14ac:dyDescent="0.2">
      <c r="F1679" t="s">
        <v>2564</v>
      </c>
    </row>
    <row r="1680" spans="6:6" x14ac:dyDescent="0.2">
      <c r="F1680" t="s">
        <v>2565</v>
      </c>
    </row>
    <row r="1681" spans="6:6" x14ac:dyDescent="0.2">
      <c r="F1681" t="s">
        <v>2566</v>
      </c>
    </row>
    <row r="1682" spans="6:6" x14ac:dyDescent="0.2">
      <c r="F1682" t="s">
        <v>2567</v>
      </c>
    </row>
    <row r="1683" spans="6:6" x14ac:dyDescent="0.2">
      <c r="F1683" t="s">
        <v>2568</v>
      </c>
    </row>
    <row r="1684" spans="6:6" x14ac:dyDescent="0.2">
      <c r="F1684" t="s">
        <v>2569</v>
      </c>
    </row>
    <row r="1685" spans="6:6" x14ac:dyDescent="0.2">
      <c r="F1685" t="s">
        <v>2570</v>
      </c>
    </row>
    <row r="1686" spans="6:6" x14ac:dyDescent="0.2">
      <c r="F1686" t="s">
        <v>2571</v>
      </c>
    </row>
    <row r="1687" spans="6:6" x14ac:dyDescent="0.2">
      <c r="F1687" t="s">
        <v>2572</v>
      </c>
    </row>
    <row r="1688" spans="6:6" x14ac:dyDescent="0.2">
      <c r="F1688" t="s">
        <v>2573</v>
      </c>
    </row>
    <row r="1689" spans="6:6" x14ac:dyDescent="0.2">
      <c r="F1689" t="s">
        <v>2574</v>
      </c>
    </row>
    <row r="1690" spans="6:6" x14ac:dyDescent="0.2">
      <c r="F1690" t="s">
        <v>2575</v>
      </c>
    </row>
    <row r="1691" spans="6:6" x14ac:dyDescent="0.2">
      <c r="F1691" t="s">
        <v>2576</v>
      </c>
    </row>
    <row r="1692" spans="6:6" x14ac:dyDescent="0.2">
      <c r="F1692" t="s">
        <v>2577</v>
      </c>
    </row>
    <row r="1693" spans="6:6" x14ac:dyDescent="0.2">
      <c r="F1693" t="s">
        <v>2578</v>
      </c>
    </row>
    <row r="1694" spans="6:6" x14ac:dyDescent="0.2">
      <c r="F1694" t="s">
        <v>2579</v>
      </c>
    </row>
    <row r="1695" spans="6:6" x14ac:dyDescent="0.2">
      <c r="F1695" t="s">
        <v>2580</v>
      </c>
    </row>
    <row r="1696" spans="6:6" x14ac:dyDescent="0.2">
      <c r="F1696" t="s">
        <v>2581</v>
      </c>
    </row>
    <row r="1697" spans="6:6" x14ac:dyDescent="0.2">
      <c r="F1697" t="s">
        <v>2582</v>
      </c>
    </row>
    <row r="1698" spans="6:6" x14ac:dyDescent="0.2">
      <c r="F1698" t="s">
        <v>2583</v>
      </c>
    </row>
    <row r="1699" spans="6:6" x14ac:dyDescent="0.2">
      <c r="F1699" t="s">
        <v>2584</v>
      </c>
    </row>
    <row r="1700" spans="6:6" x14ac:dyDescent="0.2">
      <c r="F1700" t="s">
        <v>2585</v>
      </c>
    </row>
    <row r="1701" spans="6:6" x14ac:dyDescent="0.2">
      <c r="F1701" t="s">
        <v>2586</v>
      </c>
    </row>
    <row r="1702" spans="6:6" x14ac:dyDescent="0.2">
      <c r="F1702" t="s">
        <v>2587</v>
      </c>
    </row>
    <row r="1703" spans="6:6" x14ac:dyDescent="0.2">
      <c r="F1703" t="s">
        <v>2588</v>
      </c>
    </row>
    <row r="1704" spans="6:6" x14ac:dyDescent="0.2">
      <c r="F1704" t="s">
        <v>2589</v>
      </c>
    </row>
    <row r="1705" spans="6:6" x14ac:dyDescent="0.2">
      <c r="F1705" t="s">
        <v>2590</v>
      </c>
    </row>
    <row r="1706" spans="6:6" x14ac:dyDescent="0.2">
      <c r="F1706" t="s">
        <v>2591</v>
      </c>
    </row>
    <row r="1707" spans="6:6" x14ac:dyDescent="0.2">
      <c r="F1707" t="s">
        <v>2592</v>
      </c>
    </row>
    <row r="1708" spans="6:6" x14ac:dyDescent="0.2">
      <c r="F1708" t="s">
        <v>2593</v>
      </c>
    </row>
    <row r="1709" spans="6:6" x14ac:dyDescent="0.2">
      <c r="F1709" t="s">
        <v>2594</v>
      </c>
    </row>
    <row r="1710" spans="6:6" x14ac:dyDescent="0.2">
      <c r="F1710" t="s">
        <v>2595</v>
      </c>
    </row>
    <row r="1711" spans="6:6" x14ac:dyDescent="0.2">
      <c r="F1711" t="s">
        <v>2596</v>
      </c>
    </row>
    <row r="1712" spans="6:6" x14ac:dyDescent="0.2">
      <c r="F1712" t="s">
        <v>2597</v>
      </c>
    </row>
    <row r="1713" spans="6:6" x14ac:dyDescent="0.2">
      <c r="F1713" t="s">
        <v>2598</v>
      </c>
    </row>
    <row r="1714" spans="6:6" x14ac:dyDescent="0.2">
      <c r="F1714" t="s">
        <v>2599</v>
      </c>
    </row>
    <row r="1715" spans="6:6" x14ac:dyDescent="0.2">
      <c r="F1715" t="s">
        <v>2600</v>
      </c>
    </row>
    <row r="1716" spans="6:6" x14ac:dyDescent="0.2">
      <c r="F1716" t="s">
        <v>2601</v>
      </c>
    </row>
    <row r="1717" spans="6:6" x14ac:dyDescent="0.2">
      <c r="F1717" t="s">
        <v>2602</v>
      </c>
    </row>
    <row r="1718" spans="6:6" x14ac:dyDescent="0.2">
      <c r="F1718" t="s">
        <v>2603</v>
      </c>
    </row>
    <row r="1719" spans="6:6" x14ac:dyDescent="0.2">
      <c r="F1719" t="s">
        <v>2604</v>
      </c>
    </row>
    <row r="1720" spans="6:6" x14ac:dyDescent="0.2">
      <c r="F1720" t="s">
        <v>2605</v>
      </c>
    </row>
    <row r="1721" spans="6:6" x14ac:dyDescent="0.2">
      <c r="F1721" t="s">
        <v>2606</v>
      </c>
    </row>
    <row r="1722" spans="6:6" x14ac:dyDescent="0.2">
      <c r="F1722" t="s">
        <v>2607</v>
      </c>
    </row>
    <row r="1723" spans="6:6" x14ac:dyDescent="0.2">
      <c r="F1723" t="s">
        <v>2608</v>
      </c>
    </row>
    <row r="1724" spans="6:6" x14ac:dyDescent="0.2">
      <c r="F1724" t="s">
        <v>2609</v>
      </c>
    </row>
    <row r="1725" spans="6:6" x14ac:dyDescent="0.2">
      <c r="F1725" t="s">
        <v>2610</v>
      </c>
    </row>
    <row r="1726" spans="6:6" x14ac:dyDescent="0.2">
      <c r="F1726" t="s">
        <v>2611</v>
      </c>
    </row>
    <row r="1727" spans="6:6" x14ac:dyDescent="0.2">
      <c r="F1727" t="s">
        <v>2612</v>
      </c>
    </row>
    <row r="1728" spans="6:6" x14ac:dyDescent="0.2">
      <c r="F1728" t="s">
        <v>2613</v>
      </c>
    </row>
    <row r="1729" spans="6:6" x14ac:dyDescent="0.2">
      <c r="F1729" t="s">
        <v>2614</v>
      </c>
    </row>
    <row r="1730" spans="6:6" x14ac:dyDescent="0.2">
      <c r="F1730" t="s">
        <v>2615</v>
      </c>
    </row>
    <row r="1731" spans="6:6" x14ac:dyDescent="0.2">
      <c r="F1731" t="s">
        <v>2616</v>
      </c>
    </row>
    <row r="1732" spans="6:6" x14ac:dyDescent="0.2">
      <c r="F1732" t="s">
        <v>2617</v>
      </c>
    </row>
    <row r="1733" spans="6:6" x14ac:dyDescent="0.2">
      <c r="F1733" t="s">
        <v>2618</v>
      </c>
    </row>
    <row r="1734" spans="6:6" x14ac:dyDescent="0.2">
      <c r="F1734" t="s">
        <v>2619</v>
      </c>
    </row>
    <row r="1735" spans="6:6" x14ac:dyDescent="0.2">
      <c r="F1735" t="s">
        <v>2620</v>
      </c>
    </row>
    <row r="1736" spans="6:6" x14ac:dyDescent="0.2">
      <c r="F1736" t="s">
        <v>2621</v>
      </c>
    </row>
    <row r="1737" spans="6:6" x14ac:dyDescent="0.2">
      <c r="F1737" t="s">
        <v>2622</v>
      </c>
    </row>
    <row r="1738" spans="6:6" x14ac:dyDescent="0.2">
      <c r="F1738" t="s">
        <v>2623</v>
      </c>
    </row>
    <row r="1739" spans="6:6" x14ac:dyDescent="0.2">
      <c r="F1739" t="s">
        <v>2624</v>
      </c>
    </row>
    <row r="1740" spans="6:6" x14ac:dyDescent="0.2">
      <c r="F1740" t="s">
        <v>2625</v>
      </c>
    </row>
    <row r="1741" spans="6:6" x14ac:dyDescent="0.2">
      <c r="F1741" t="s">
        <v>2626</v>
      </c>
    </row>
    <row r="1742" spans="6:6" x14ac:dyDescent="0.2">
      <c r="F1742" t="s">
        <v>2627</v>
      </c>
    </row>
    <row r="1743" spans="6:6" x14ac:dyDescent="0.2">
      <c r="F1743" t="s">
        <v>2628</v>
      </c>
    </row>
    <row r="1744" spans="6:6" x14ac:dyDescent="0.2">
      <c r="F1744" t="s">
        <v>2629</v>
      </c>
    </row>
    <row r="1745" spans="6:6" x14ac:dyDescent="0.2">
      <c r="F1745" t="s">
        <v>2630</v>
      </c>
    </row>
    <row r="1746" spans="6:6" x14ac:dyDescent="0.2">
      <c r="F1746" t="s">
        <v>2631</v>
      </c>
    </row>
    <row r="1747" spans="6:6" x14ac:dyDescent="0.2">
      <c r="F1747" t="s">
        <v>2632</v>
      </c>
    </row>
    <row r="1748" spans="6:6" x14ac:dyDescent="0.2">
      <c r="F1748" t="s">
        <v>2633</v>
      </c>
    </row>
    <row r="1749" spans="6:6" x14ac:dyDescent="0.2">
      <c r="F1749" t="s">
        <v>2634</v>
      </c>
    </row>
    <row r="1750" spans="6:6" x14ac:dyDescent="0.2">
      <c r="F1750" t="s">
        <v>2635</v>
      </c>
    </row>
    <row r="1751" spans="6:6" x14ac:dyDescent="0.2">
      <c r="F1751" t="s">
        <v>2636</v>
      </c>
    </row>
    <row r="1752" spans="6:6" x14ac:dyDescent="0.2">
      <c r="F1752" t="s">
        <v>2637</v>
      </c>
    </row>
    <row r="1753" spans="6:6" x14ac:dyDescent="0.2">
      <c r="F1753" t="s">
        <v>2638</v>
      </c>
    </row>
    <row r="1754" spans="6:6" x14ac:dyDescent="0.2">
      <c r="F1754" t="s">
        <v>2639</v>
      </c>
    </row>
    <row r="1755" spans="6:6" x14ac:dyDescent="0.2">
      <c r="F1755" t="s">
        <v>2640</v>
      </c>
    </row>
    <row r="1756" spans="6:6" x14ac:dyDescent="0.2">
      <c r="F1756" t="s">
        <v>2641</v>
      </c>
    </row>
    <row r="1757" spans="6:6" x14ac:dyDescent="0.2">
      <c r="F1757" t="s">
        <v>2642</v>
      </c>
    </row>
    <row r="1758" spans="6:6" x14ac:dyDescent="0.2">
      <c r="F1758" t="s">
        <v>2643</v>
      </c>
    </row>
    <row r="1759" spans="6:6" x14ac:dyDescent="0.2">
      <c r="F1759" t="s">
        <v>2644</v>
      </c>
    </row>
    <row r="1760" spans="6:6" x14ac:dyDescent="0.2">
      <c r="F1760" t="s">
        <v>2645</v>
      </c>
    </row>
    <row r="1761" spans="6:6" x14ac:dyDescent="0.2">
      <c r="F1761" t="s">
        <v>2646</v>
      </c>
    </row>
    <row r="1762" spans="6:6" x14ac:dyDescent="0.2">
      <c r="F1762" t="s">
        <v>2647</v>
      </c>
    </row>
    <row r="1763" spans="6:6" x14ac:dyDescent="0.2">
      <c r="F1763" t="s">
        <v>2648</v>
      </c>
    </row>
    <row r="1764" spans="6:6" x14ac:dyDescent="0.2">
      <c r="F1764" t="s">
        <v>2649</v>
      </c>
    </row>
    <row r="1765" spans="6:6" x14ac:dyDescent="0.2">
      <c r="F1765" t="s">
        <v>2650</v>
      </c>
    </row>
    <row r="1766" spans="6:6" x14ac:dyDescent="0.2">
      <c r="F1766" t="s">
        <v>2651</v>
      </c>
    </row>
    <row r="1767" spans="6:6" x14ac:dyDescent="0.2">
      <c r="F1767" t="s">
        <v>2652</v>
      </c>
    </row>
    <row r="1768" spans="6:6" x14ac:dyDescent="0.2">
      <c r="F1768" t="s">
        <v>2653</v>
      </c>
    </row>
    <row r="1769" spans="6:6" x14ac:dyDescent="0.2">
      <c r="F1769" t="s">
        <v>2654</v>
      </c>
    </row>
    <row r="1770" spans="6:6" x14ac:dyDescent="0.2">
      <c r="F1770" t="s">
        <v>2655</v>
      </c>
    </row>
    <row r="1771" spans="6:6" x14ac:dyDescent="0.2">
      <c r="F1771" t="s">
        <v>2656</v>
      </c>
    </row>
    <row r="1772" spans="6:6" x14ac:dyDescent="0.2">
      <c r="F1772" t="s">
        <v>2657</v>
      </c>
    </row>
    <row r="1773" spans="6:6" x14ac:dyDescent="0.2">
      <c r="F1773" t="s">
        <v>2658</v>
      </c>
    </row>
    <row r="1774" spans="6:6" x14ac:dyDescent="0.2">
      <c r="F1774" t="s">
        <v>2659</v>
      </c>
    </row>
    <row r="1775" spans="6:6" x14ac:dyDescent="0.2">
      <c r="F1775" t="s">
        <v>2660</v>
      </c>
    </row>
    <row r="1776" spans="6:6" x14ac:dyDescent="0.2">
      <c r="F1776" t="s">
        <v>2661</v>
      </c>
    </row>
    <row r="1777" spans="6:6" x14ac:dyDescent="0.2">
      <c r="F1777" t="s">
        <v>2662</v>
      </c>
    </row>
    <row r="1778" spans="6:6" x14ac:dyDescent="0.2">
      <c r="F1778" t="s">
        <v>2663</v>
      </c>
    </row>
    <row r="1779" spans="6:6" x14ac:dyDescent="0.2">
      <c r="F1779" t="s">
        <v>2664</v>
      </c>
    </row>
    <row r="1780" spans="6:6" x14ac:dyDescent="0.2">
      <c r="F1780" t="s">
        <v>2665</v>
      </c>
    </row>
    <row r="1781" spans="6:6" x14ac:dyDescent="0.2">
      <c r="F1781" t="s">
        <v>2666</v>
      </c>
    </row>
    <row r="1782" spans="6:6" x14ac:dyDescent="0.2">
      <c r="F1782" t="s">
        <v>2667</v>
      </c>
    </row>
    <row r="1783" spans="6:6" x14ac:dyDescent="0.2">
      <c r="F1783" t="s">
        <v>2668</v>
      </c>
    </row>
    <row r="1784" spans="6:6" x14ac:dyDescent="0.2">
      <c r="F1784" t="s">
        <v>2669</v>
      </c>
    </row>
    <row r="1785" spans="6:6" x14ac:dyDescent="0.2">
      <c r="F1785" t="s">
        <v>2670</v>
      </c>
    </row>
    <row r="1786" spans="6:6" x14ac:dyDescent="0.2">
      <c r="F1786" t="s">
        <v>2671</v>
      </c>
    </row>
    <row r="1787" spans="6:6" x14ac:dyDescent="0.2">
      <c r="F1787" t="s">
        <v>2672</v>
      </c>
    </row>
    <row r="1788" spans="6:6" x14ac:dyDescent="0.2">
      <c r="F1788" t="s">
        <v>2673</v>
      </c>
    </row>
    <row r="1789" spans="6:6" x14ac:dyDescent="0.2">
      <c r="F1789" t="s">
        <v>2674</v>
      </c>
    </row>
    <row r="1790" spans="6:6" x14ac:dyDescent="0.2">
      <c r="F1790" t="s">
        <v>2675</v>
      </c>
    </row>
    <row r="1791" spans="6:6" x14ac:dyDescent="0.2">
      <c r="F1791" t="s">
        <v>2676</v>
      </c>
    </row>
    <row r="1792" spans="6:6" x14ac:dyDescent="0.2">
      <c r="F1792" t="s">
        <v>2677</v>
      </c>
    </row>
    <row r="1793" spans="6:6" x14ac:dyDescent="0.2">
      <c r="F1793" t="s">
        <v>2678</v>
      </c>
    </row>
    <row r="1794" spans="6:6" x14ac:dyDescent="0.2">
      <c r="F1794" t="s">
        <v>2679</v>
      </c>
    </row>
    <row r="1795" spans="6:6" x14ac:dyDescent="0.2">
      <c r="F1795" t="s">
        <v>2680</v>
      </c>
    </row>
    <row r="1796" spans="6:6" x14ac:dyDescent="0.2">
      <c r="F1796" t="s">
        <v>2681</v>
      </c>
    </row>
    <row r="1797" spans="6:6" x14ac:dyDescent="0.2">
      <c r="F1797" t="s">
        <v>2682</v>
      </c>
    </row>
    <row r="1798" spans="6:6" x14ac:dyDescent="0.2">
      <c r="F1798" t="s">
        <v>2683</v>
      </c>
    </row>
    <row r="1799" spans="6:6" x14ac:dyDescent="0.2">
      <c r="F1799" t="s">
        <v>2684</v>
      </c>
    </row>
    <row r="1800" spans="6:6" x14ac:dyDescent="0.2">
      <c r="F1800" t="s">
        <v>2685</v>
      </c>
    </row>
    <row r="1801" spans="6:6" x14ac:dyDescent="0.2">
      <c r="F1801" t="s">
        <v>2686</v>
      </c>
    </row>
    <row r="1802" spans="6:6" x14ac:dyDescent="0.2">
      <c r="F1802" t="s">
        <v>2687</v>
      </c>
    </row>
    <row r="1803" spans="6:6" x14ac:dyDescent="0.2">
      <c r="F1803" t="s">
        <v>2688</v>
      </c>
    </row>
    <row r="1804" spans="6:6" x14ac:dyDescent="0.2">
      <c r="F1804" t="s">
        <v>2689</v>
      </c>
    </row>
    <row r="1805" spans="6:6" x14ac:dyDescent="0.2">
      <c r="F1805" t="s">
        <v>2690</v>
      </c>
    </row>
    <row r="1806" spans="6:6" x14ac:dyDescent="0.2">
      <c r="F1806" t="s">
        <v>2691</v>
      </c>
    </row>
    <row r="1807" spans="6:6" x14ac:dyDescent="0.2">
      <c r="F1807" t="s">
        <v>2692</v>
      </c>
    </row>
    <row r="1808" spans="6:6" x14ac:dyDescent="0.2">
      <c r="F1808" t="s">
        <v>2693</v>
      </c>
    </row>
    <row r="1809" spans="6:6" x14ac:dyDescent="0.2">
      <c r="F1809" t="s">
        <v>2694</v>
      </c>
    </row>
    <row r="1810" spans="6:6" x14ac:dyDescent="0.2">
      <c r="F1810" t="s">
        <v>2695</v>
      </c>
    </row>
    <row r="1811" spans="6:6" x14ac:dyDescent="0.2">
      <c r="F1811" t="s">
        <v>2696</v>
      </c>
    </row>
    <row r="1812" spans="6:6" x14ac:dyDescent="0.2">
      <c r="F1812" t="s">
        <v>2697</v>
      </c>
    </row>
    <row r="1813" spans="6:6" x14ac:dyDescent="0.2">
      <c r="F1813" t="s">
        <v>2698</v>
      </c>
    </row>
    <row r="1814" spans="6:6" x14ac:dyDescent="0.2">
      <c r="F1814" t="s">
        <v>2699</v>
      </c>
    </row>
    <row r="1815" spans="6:6" x14ac:dyDescent="0.2">
      <c r="F1815" t="s">
        <v>2700</v>
      </c>
    </row>
    <row r="1816" spans="6:6" x14ac:dyDescent="0.2">
      <c r="F1816" t="s">
        <v>2701</v>
      </c>
    </row>
    <row r="1817" spans="6:6" x14ac:dyDescent="0.2">
      <c r="F1817" t="s">
        <v>2702</v>
      </c>
    </row>
    <row r="1818" spans="6:6" x14ac:dyDescent="0.2">
      <c r="F1818" t="s">
        <v>2703</v>
      </c>
    </row>
    <row r="1819" spans="6:6" x14ac:dyDescent="0.2">
      <c r="F1819" t="s">
        <v>2704</v>
      </c>
    </row>
    <row r="1820" spans="6:6" x14ac:dyDescent="0.2">
      <c r="F1820" t="s">
        <v>2705</v>
      </c>
    </row>
    <row r="1821" spans="6:6" x14ac:dyDescent="0.2">
      <c r="F1821" t="s">
        <v>2706</v>
      </c>
    </row>
    <row r="1822" spans="6:6" x14ac:dyDescent="0.2">
      <c r="F1822" t="s">
        <v>2707</v>
      </c>
    </row>
    <row r="1823" spans="6:6" x14ac:dyDescent="0.2">
      <c r="F1823" t="s">
        <v>2708</v>
      </c>
    </row>
    <row r="1824" spans="6:6" x14ac:dyDescent="0.2">
      <c r="F1824" t="s">
        <v>2709</v>
      </c>
    </row>
    <row r="1825" spans="6:6" x14ac:dyDescent="0.2">
      <c r="F1825" t="s">
        <v>2710</v>
      </c>
    </row>
    <row r="1826" spans="6:6" x14ac:dyDescent="0.2">
      <c r="F1826" t="s">
        <v>2711</v>
      </c>
    </row>
    <row r="1827" spans="6:6" x14ac:dyDescent="0.2">
      <c r="F1827" t="s">
        <v>2712</v>
      </c>
    </row>
    <row r="1828" spans="6:6" x14ac:dyDescent="0.2">
      <c r="F1828" t="s">
        <v>2713</v>
      </c>
    </row>
    <row r="1829" spans="6:6" x14ac:dyDescent="0.2">
      <c r="F1829" t="s">
        <v>2714</v>
      </c>
    </row>
    <row r="1830" spans="6:6" x14ac:dyDescent="0.2">
      <c r="F1830" t="s">
        <v>2715</v>
      </c>
    </row>
    <row r="1831" spans="6:6" x14ac:dyDescent="0.2">
      <c r="F1831" t="s">
        <v>2716</v>
      </c>
    </row>
    <row r="1832" spans="6:6" x14ac:dyDescent="0.2">
      <c r="F1832" t="s">
        <v>2717</v>
      </c>
    </row>
    <row r="1833" spans="6:6" x14ac:dyDescent="0.2">
      <c r="F1833" t="s">
        <v>2718</v>
      </c>
    </row>
    <row r="1834" spans="6:6" x14ac:dyDescent="0.2">
      <c r="F1834" t="s">
        <v>2719</v>
      </c>
    </row>
    <row r="1835" spans="6:6" x14ac:dyDescent="0.2">
      <c r="F1835" t="s">
        <v>2720</v>
      </c>
    </row>
    <row r="1836" spans="6:6" x14ac:dyDescent="0.2">
      <c r="F1836" t="s">
        <v>2721</v>
      </c>
    </row>
    <row r="1837" spans="6:6" x14ac:dyDescent="0.2">
      <c r="F1837" t="s">
        <v>2722</v>
      </c>
    </row>
    <row r="1838" spans="6:6" x14ac:dyDescent="0.2">
      <c r="F1838" t="s">
        <v>2723</v>
      </c>
    </row>
    <row r="1839" spans="6:6" x14ac:dyDescent="0.2">
      <c r="F1839" t="s">
        <v>2724</v>
      </c>
    </row>
    <row r="1840" spans="6:6" x14ac:dyDescent="0.2">
      <c r="F1840" t="s">
        <v>2725</v>
      </c>
    </row>
    <row r="1841" spans="6:6" x14ac:dyDescent="0.2">
      <c r="F1841" t="s">
        <v>2726</v>
      </c>
    </row>
    <row r="1842" spans="6:6" x14ac:dyDescent="0.2">
      <c r="F1842" t="s">
        <v>2727</v>
      </c>
    </row>
    <row r="1843" spans="6:6" x14ac:dyDescent="0.2">
      <c r="F1843" t="s">
        <v>2728</v>
      </c>
    </row>
    <row r="1844" spans="6:6" x14ac:dyDescent="0.2">
      <c r="F1844" t="s">
        <v>2729</v>
      </c>
    </row>
    <row r="1845" spans="6:6" x14ac:dyDescent="0.2">
      <c r="F1845" t="s">
        <v>2730</v>
      </c>
    </row>
    <row r="1846" spans="6:6" x14ac:dyDescent="0.2">
      <c r="F1846" t="s">
        <v>2731</v>
      </c>
    </row>
    <row r="1847" spans="6:6" x14ac:dyDescent="0.2">
      <c r="F1847" t="s">
        <v>2732</v>
      </c>
    </row>
    <row r="1848" spans="6:6" x14ac:dyDescent="0.2">
      <c r="F1848" t="s">
        <v>2733</v>
      </c>
    </row>
    <row r="1849" spans="6:6" x14ac:dyDescent="0.2">
      <c r="F1849" t="s">
        <v>2734</v>
      </c>
    </row>
    <row r="1850" spans="6:6" x14ac:dyDescent="0.2">
      <c r="F1850" t="s">
        <v>2735</v>
      </c>
    </row>
    <row r="1851" spans="6:6" x14ac:dyDescent="0.2">
      <c r="F1851" t="s">
        <v>2736</v>
      </c>
    </row>
    <row r="1852" spans="6:6" x14ac:dyDescent="0.2">
      <c r="F1852" t="s">
        <v>2737</v>
      </c>
    </row>
    <row r="1853" spans="6:6" x14ac:dyDescent="0.2">
      <c r="F1853" t="s">
        <v>2738</v>
      </c>
    </row>
    <row r="1854" spans="6:6" x14ac:dyDescent="0.2">
      <c r="F1854" t="s">
        <v>2739</v>
      </c>
    </row>
    <row r="1855" spans="6:6" x14ac:dyDescent="0.2">
      <c r="F1855" t="s">
        <v>2740</v>
      </c>
    </row>
    <row r="1856" spans="6:6" x14ac:dyDescent="0.2">
      <c r="F1856" t="s">
        <v>2741</v>
      </c>
    </row>
    <row r="1857" spans="6:6" x14ac:dyDescent="0.2">
      <c r="F1857" t="s">
        <v>2742</v>
      </c>
    </row>
    <row r="1858" spans="6:6" x14ac:dyDescent="0.2">
      <c r="F1858" t="s">
        <v>2743</v>
      </c>
    </row>
    <row r="1859" spans="6:6" x14ac:dyDescent="0.2">
      <c r="F1859" t="s">
        <v>2744</v>
      </c>
    </row>
    <row r="1860" spans="6:6" x14ac:dyDescent="0.2">
      <c r="F1860" t="s">
        <v>2745</v>
      </c>
    </row>
    <row r="1861" spans="6:6" x14ac:dyDescent="0.2">
      <c r="F1861" t="s">
        <v>2746</v>
      </c>
    </row>
    <row r="1862" spans="6:6" x14ac:dyDescent="0.2">
      <c r="F1862" t="s">
        <v>2747</v>
      </c>
    </row>
    <row r="1863" spans="6:6" x14ac:dyDescent="0.2">
      <c r="F1863" t="s">
        <v>2748</v>
      </c>
    </row>
    <row r="1864" spans="6:6" x14ac:dyDescent="0.2">
      <c r="F1864" t="s">
        <v>2749</v>
      </c>
    </row>
    <row r="1865" spans="6:6" x14ac:dyDescent="0.2">
      <c r="F1865" t="s">
        <v>2750</v>
      </c>
    </row>
    <row r="1866" spans="6:6" x14ac:dyDescent="0.2">
      <c r="F1866" t="s">
        <v>2751</v>
      </c>
    </row>
    <row r="1867" spans="6:6" x14ac:dyDescent="0.2">
      <c r="F1867" t="s">
        <v>2752</v>
      </c>
    </row>
    <row r="1868" spans="6:6" x14ac:dyDescent="0.2">
      <c r="F1868" t="s">
        <v>2753</v>
      </c>
    </row>
    <row r="1869" spans="6:6" x14ac:dyDescent="0.2">
      <c r="F1869" t="s">
        <v>2754</v>
      </c>
    </row>
    <row r="1870" spans="6:6" x14ac:dyDescent="0.2">
      <c r="F1870" t="s">
        <v>2755</v>
      </c>
    </row>
    <row r="1871" spans="6:6" x14ac:dyDescent="0.2">
      <c r="F1871" t="s">
        <v>2756</v>
      </c>
    </row>
    <row r="1872" spans="6:6" x14ac:dyDescent="0.2">
      <c r="F1872" t="s">
        <v>2757</v>
      </c>
    </row>
    <row r="1873" spans="6:6" x14ac:dyDescent="0.2">
      <c r="F1873" t="s">
        <v>2758</v>
      </c>
    </row>
    <row r="1874" spans="6:6" x14ac:dyDescent="0.2">
      <c r="F1874" t="s">
        <v>2759</v>
      </c>
    </row>
    <row r="1875" spans="6:6" x14ac:dyDescent="0.2">
      <c r="F1875" t="s">
        <v>2760</v>
      </c>
    </row>
    <row r="1876" spans="6:6" x14ac:dyDescent="0.2">
      <c r="F1876" t="s">
        <v>2761</v>
      </c>
    </row>
    <row r="1877" spans="6:6" x14ac:dyDescent="0.2">
      <c r="F1877" t="s">
        <v>2762</v>
      </c>
    </row>
    <row r="1878" spans="6:6" x14ac:dyDescent="0.2">
      <c r="F1878" t="s">
        <v>2763</v>
      </c>
    </row>
    <row r="1879" spans="6:6" x14ac:dyDescent="0.2">
      <c r="F1879" t="s">
        <v>2764</v>
      </c>
    </row>
    <row r="1880" spans="6:6" x14ac:dyDescent="0.2">
      <c r="F1880" t="s">
        <v>2765</v>
      </c>
    </row>
    <row r="1881" spans="6:6" x14ac:dyDescent="0.2">
      <c r="F1881" t="s">
        <v>2766</v>
      </c>
    </row>
    <row r="1882" spans="6:6" x14ac:dyDescent="0.2">
      <c r="F1882" t="s">
        <v>2767</v>
      </c>
    </row>
    <row r="1883" spans="6:6" x14ac:dyDescent="0.2">
      <c r="F1883" t="s">
        <v>2768</v>
      </c>
    </row>
    <row r="1884" spans="6:6" x14ac:dyDescent="0.2">
      <c r="F1884" t="s">
        <v>2769</v>
      </c>
    </row>
    <row r="1885" spans="6:6" x14ac:dyDescent="0.2">
      <c r="F1885" t="s">
        <v>2770</v>
      </c>
    </row>
    <row r="1886" spans="6:6" x14ac:dyDescent="0.2">
      <c r="F1886" t="s">
        <v>2771</v>
      </c>
    </row>
    <row r="1887" spans="6:6" x14ac:dyDescent="0.2">
      <c r="F1887" t="s">
        <v>2772</v>
      </c>
    </row>
    <row r="1888" spans="6:6" x14ac:dyDescent="0.2">
      <c r="F1888" t="s">
        <v>2773</v>
      </c>
    </row>
    <row r="1889" spans="6:6" x14ac:dyDescent="0.2">
      <c r="F1889" t="s">
        <v>2774</v>
      </c>
    </row>
    <row r="1890" spans="6:6" x14ac:dyDescent="0.2">
      <c r="F1890" t="s">
        <v>2775</v>
      </c>
    </row>
    <row r="1891" spans="6:6" x14ac:dyDescent="0.2">
      <c r="F1891" t="s">
        <v>2776</v>
      </c>
    </row>
    <row r="1892" spans="6:6" x14ac:dyDescent="0.2">
      <c r="F1892" t="s">
        <v>2777</v>
      </c>
    </row>
    <row r="1893" spans="6:6" x14ac:dyDescent="0.2">
      <c r="F1893" t="s">
        <v>2778</v>
      </c>
    </row>
    <row r="1894" spans="6:6" x14ac:dyDescent="0.2">
      <c r="F1894" t="s">
        <v>2779</v>
      </c>
    </row>
    <row r="1895" spans="6:6" x14ac:dyDescent="0.2">
      <c r="F1895" t="s">
        <v>2780</v>
      </c>
    </row>
    <row r="1896" spans="6:6" x14ac:dyDescent="0.2">
      <c r="F1896" t="s">
        <v>2781</v>
      </c>
    </row>
    <row r="1897" spans="6:6" x14ac:dyDescent="0.2">
      <c r="F1897" t="s">
        <v>2782</v>
      </c>
    </row>
    <row r="1898" spans="6:6" x14ac:dyDescent="0.2">
      <c r="F1898" t="s">
        <v>2783</v>
      </c>
    </row>
    <row r="1899" spans="6:6" x14ac:dyDescent="0.2">
      <c r="F1899" t="s">
        <v>2784</v>
      </c>
    </row>
    <row r="1900" spans="6:6" x14ac:dyDescent="0.2">
      <c r="F1900" t="s">
        <v>2785</v>
      </c>
    </row>
    <row r="1901" spans="6:6" x14ac:dyDescent="0.2">
      <c r="F1901" t="s">
        <v>2786</v>
      </c>
    </row>
    <row r="1902" spans="6:6" x14ac:dyDescent="0.2">
      <c r="F1902" t="s">
        <v>2787</v>
      </c>
    </row>
    <row r="1903" spans="6:6" x14ac:dyDescent="0.2">
      <c r="F1903" t="s">
        <v>2788</v>
      </c>
    </row>
    <row r="1904" spans="6:6" x14ac:dyDescent="0.2">
      <c r="F1904" t="s">
        <v>2789</v>
      </c>
    </row>
    <row r="1905" spans="6:6" x14ac:dyDescent="0.2">
      <c r="F1905" t="s">
        <v>2790</v>
      </c>
    </row>
    <row r="1906" spans="6:6" x14ac:dyDescent="0.2">
      <c r="F1906" t="s">
        <v>2791</v>
      </c>
    </row>
    <row r="1907" spans="6:6" x14ac:dyDescent="0.2">
      <c r="F1907" t="s">
        <v>2792</v>
      </c>
    </row>
    <row r="1908" spans="6:6" x14ac:dyDescent="0.2">
      <c r="F1908" t="s">
        <v>2793</v>
      </c>
    </row>
    <row r="1909" spans="6:6" x14ac:dyDescent="0.2">
      <c r="F1909" t="s">
        <v>2794</v>
      </c>
    </row>
    <row r="1910" spans="6:6" x14ac:dyDescent="0.2">
      <c r="F1910" t="s">
        <v>2795</v>
      </c>
    </row>
    <row r="1911" spans="6:6" x14ac:dyDescent="0.2">
      <c r="F1911" t="s">
        <v>2796</v>
      </c>
    </row>
    <row r="1912" spans="6:6" x14ac:dyDescent="0.2">
      <c r="F1912" t="s">
        <v>2797</v>
      </c>
    </row>
    <row r="1913" spans="6:6" x14ac:dyDescent="0.2">
      <c r="F1913" t="s">
        <v>2798</v>
      </c>
    </row>
    <row r="1914" spans="6:6" x14ac:dyDescent="0.2">
      <c r="F1914" t="s">
        <v>2799</v>
      </c>
    </row>
    <row r="1915" spans="6:6" x14ac:dyDescent="0.2">
      <c r="F1915" t="s">
        <v>2800</v>
      </c>
    </row>
    <row r="1916" spans="6:6" x14ac:dyDescent="0.2">
      <c r="F1916" t="s">
        <v>2801</v>
      </c>
    </row>
    <row r="1917" spans="6:6" x14ac:dyDescent="0.2">
      <c r="F1917" t="s">
        <v>2802</v>
      </c>
    </row>
    <row r="1918" spans="6:6" x14ac:dyDescent="0.2">
      <c r="F1918" t="s">
        <v>2803</v>
      </c>
    </row>
    <row r="1919" spans="6:6" x14ac:dyDescent="0.2">
      <c r="F1919" t="s">
        <v>2804</v>
      </c>
    </row>
    <row r="1920" spans="6:6" x14ac:dyDescent="0.2">
      <c r="F1920" t="s">
        <v>2805</v>
      </c>
    </row>
    <row r="1921" spans="6:6" x14ac:dyDescent="0.2">
      <c r="F1921" t="s">
        <v>2806</v>
      </c>
    </row>
    <row r="1922" spans="6:6" x14ac:dyDescent="0.2">
      <c r="F1922" t="s">
        <v>2807</v>
      </c>
    </row>
    <row r="1923" spans="6:6" x14ac:dyDescent="0.2">
      <c r="F1923" t="s">
        <v>2808</v>
      </c>
    </row>
    <row r="1924" spans="6:6" x14ac:dyDescent="0.2">
      <c r="F1924" t="s">
        <v>2809</v>
      </c>
    </row>
    <row r="1925" spans="6:6" x14ac:dyDescent="0.2">
      <c r="F1925" t="s">
        <v>2810</v>
      </c>
    </row>
    <row r="1926" spans="6:6" x14ac:dyDescent="0.2">
      <c r="F1926" t="s">
        <v>2811</v>
      </c>
    </row>
    <row r="1927" spans="6:6" x14ac:dyDescent="0.2">
      <c r="F1927" t="s">
        <v>2812</v>
      </c>
    </row>
    <row r="1928" spans="6:6" x14ac:dyDescent="0.2">
      <c r="F1928" t="s">
        <v>2813</v>
      </c>
    </row>
    <row r="1929" spans="6:6" x14ac:dyDescent="0.2">
      <c r="F1929" t="s">
        <v>2814</v>
      </c>
    </row>
    <row r="1930" spans="6:6" x14ac:dyDescent="0.2">
      <c r="F1930" t="s">
        <v>2815</v>
      </c>
    </row>
    <row r="1931" spans="6:6" x14ac:dyDescent="0.2">
      <c r="F1931" t="s">
        <v>2816</v>
      </c>
    </row>
    <row r="1932" spans="6:6" x14ac:dyDescent="0.2">
      <c r="F1932" t="s">
        <v>2817</v>
      </c>
    </row>
    <row r="1933" spans="6:6" x14ac:dyDescent="0.2">
      <c r="F1933" t="s">
        <v>2818</v>
      </c>
    </row>
    <row r="1934" spans="6:6" x14ac:dyDescent="0.2">
      <c r="F1934" t="s">
        <v>2819</v>
      </c>
    </row>
    <row r="1935" spans="6:6" x14ac:dyDescent="0.2">
      <c r="F1935" t="s">
        <v>2820</v>
      </c>
    </row>
    <row r="1936" spans="6:6" x14ac:dyDescent="0.2">
      <c r="F1936" t="s">
        <v>2821</v>
      </c>
    </row>
    <row r="1937" spans="6:6" x14ac:dyDescent="0.2">
      <c r="F1937" t="s">
        <v>2822</v>
      </c>
    </row>
    <row r="1938" spans="6:6" x14ac:dyDescent="0.2">
      <c r="F1938" t="s">
        <v>2823</v>
      </c>
    </row>
    <row r="1939" spans="6:6" x14ac:dyDescent="0.2">
      <c r="F1939" t="s">
        <v>2824</v>
      </c>
    </row>
    <row r="1940" spans="6:6" x14ac:dyDescent="0.2">
      <c r="F1940" t="s">
        <v>2825</v>
      </c>
    </row>
    <row r="1941" spans="6:6" x14ac:dyDescent="0.2">
      <c r="F1941" t="s">
        <v>2826</v>
      </c>
    </row>
    <row r="1942" spans="6:6" x14ac:dyDescent="0.2">
      <c r="F1942" t="s">
        <v>2827</v>
      </c>
    </row>
    <row r="1943" spans="6:6" x14ac:dyDescent="0.2">
      <c r="F1943" t="s">
        <v>2828</v>
      </c>
    </row>
    <row r="1944" spans="6:6" x14ac:dyDescent="0.2">
      <c r="F1944" t="s">
        <v>2829</v>
      </c>
    </row>
    <row r="1945" spans="6:6" x14ac:dyDescent="0.2">
      <c r="F1945" t="s">
        <v>2830</v>
      </c>
    </row>
    <row r="1946" spans="6:6" x14ac:dyDescent="0.2">
      <c r="F1946" t="s">
        <v>2831</v>
      </c>
    </row>
    <row r="1947" spans="6:6" x14ac:dyDescent="0.2">
      <c r="F1947" t="s">
        <v>2832</v>
      </c>
    </row>
    <row r="1948" spans="6:6" x14ac:dyDescent="0.2">
      <c r="F1948" t="s">
        <v>2833</v>
      </c>
    </row>
    <row r="1949" spans="6:6" x14ac:dyDescent="0.2">
      <c r="F1949" t="s">
        <v>2834</v>
      </c>
    </row>
    <row r="1950" spans="6:6" x14ac:dyDescent="0.2">
      <c r="F1950" t="s">
        <v>2835</v>
      </c>
    </row>
    <row r="1951" spans="6:6" x14ac:dyDescent="0.2">
      <c r="F1951" t="s">
        <v>2836</v>
      </c>
    </row>
    <row r="1952" spans="6:6" x14ac:dyDescent="0.2">
      <c r="F1952" t="s">
        <v>2837</v>
      </c>
    </row>
    <row r="1953" spans="6:6" x14ac:dyDescent="0.2">
      <c r="F1953" t="s">
        <v>2838</v>
      </c>
    </row>
    <row r="1954" spans="6:6" x14ac:dyDescent="0.2">
      <c r="F1954" t="s">
        <v>2839</v>
      </c>
    </row>
    <row r="1955" spans="6:6" x14ac:dyDescent="0.2">
      <c r="F1955" t="s">
        <v>2840</v>
      </c>
    </row>
    <row r="1956" spans="6:6" x14ac:dyDescent="0.2">
      <c r="F1956" t="s">
        <v>2841</v>
      </c>
    </row>
    <row r="1957" spans="6:6" x14ac:dyDescent="0.2">
      <c r="F1957" t="s">
        <v>2842</v>
      </c>
    </row>
    <row r="1958" spans="6:6" x14ac:dyDescent="0.2">
      <c r="F1958" t="s">
        <v>2843</v>
      </c>
    </row>
    <row r="1959" spans="6:6" x14ac:dyDescent="0.2">
      <c r="F1959" t="s">
        <v>2844</v>
      </c>
    </row>
    <row r="1960" spans="6:6" x14ac:dyDescent="0.2">
      <c r="F1960" t="s">
        <v>2845</v>
      </c>
    </row>
    <row r="1961" spans="6:6" x14ac:dyDescent="0.2">
      <c r="F1961" t="s">
        <v>2846</v>
      </c>
    </row>
    <row r="1962" spans="6:6" x14ac:dyDescent="0.2">
      <c r="F1962" t="s">
        <v>2847</v>
      </c>
    </row>
    <row r="1963" spans="6:6" x14ac:dyDescent="0.2">
      <c r="F1963" t="s">
        <v>2848</v>
      </c>
    </row>
    <row r="1964" spans="6:6" x14ac:dyDescent="0.2">
      <c r="F1964" t="s">
        <v>2849</v>
      </c>
    </row>
    <row r="1965" spans="6:6" x14ac:dyDescent="0.2">
      <c r="F1965" t="s">
        <v>2850</v>
      </c>
    </row>
    <row r="1966" spans="6:6" x14ac:dyDescent="0.2">
      <c r="F1966" t="s">
        <v>2851</v>
      </c>
    </row>
    <row r="1967" spans="6:6" x14ac:dyDescent="0.2">
      <c r="F1967" t="s">
        <v>2852</v>
      </c>
    </row>
    <row r="1968" spans="6:6" x14ac:dyDescent="0.2">
      <c r="F1968" t="s">
        <v>2853</v>
      </c>
    </row>
    <row r="1969" spans="6:6" x14ac:dyDescent="0.2">
      <c r="F1969" t="s">
        <v>2854</v>
      </c>
    </row>
    <row r="1970" spans="6:6" x14ac:dyDescent="0.2">
      <c r="F1970" t="s">
        <v>2855</v>
      </c>
    </row>
    <row r="1971" spans="6:6" x14ac:dyDescent="0.2">
      <c r="F1971" t="s">
        <v>2856</v>
      </c>
    </row>
    <row r="1972" spans="6:6" x14ac:dyDescent="0.2">
      <c r="F1972" t="s">
        <v>2857</v>
      </c>
    </row>
    <row r="1973" spans="6:6" x14ac:dyDescent="0.2">
      <c r="F1973" t="s">
        <v>2858</v>
      </c>
    </row>
    <row r="1974" spans="6:6" x14ac:dyDescent="0.2">
      <c r="F1974" t="s">
        <v>2859</v>
      </c>
    </row>
    <row r="1975" spans="6:6" x14ac:dyDescent="0.2">
      <c r="F1975" t="s">
        <v>2860</v>
      </c>
    </row>
    <row r="1976" spans="6:6" x14ac:dyDescent="0.2">
      <c r="F1976" t="s">
        <v>2861</v>
      </c>
    </row>
    <row r="1977" spans="6:6" x14ac:dyDescent="0.2">
      <c r="F1977" t="s">
        <v>2862</v>
      </c>
    </row>
    <row r="1978" spans="6:6" x14ac:dyDescent="0.2">
      <c r="F1978" t="s">
        <v>2863</v>
      </c>
    </row>
    <row r="1979" spans="6:6" x14ac:dyDescent="0.2">
      <c r="F1979" t="s">
        <v>2864</v>
      </c>
    </row>
    <row r="1980" spans="6:6" x14ac:dyDescent="0.2">
      <c r="F1980" t="s">
        <v>2865</v>
      </c>
    </row>
    <row r="1981" spans="6:6" x14ac:dyDescent="0.2">
      <c r="F1981" t="s">
        <v>2866</v>
      </c>
    </row>
    <row r="1982" spans="6:6" x14ac:dyDescent="0.2">
      <c r="F1982" t="s">
        <v>2867</v>
      </c>
    </row>
    <row r="1983" spans="6:6" x14ac:dyDescent="0.2">
      <c r="F1983" t="s">
        <v>2868</v>
      </c>
    </row>
    <row r="1984" spans="6:6" x14ac:dyDescent="0.2">
      <c r="F1984" t="s">
        <v>2869</v>
      </c>
    </row>
    <row r="1985" spans="6:6" x14ac:dyDescent="0.2">
      <c r="F1985" t="s">
        <v>2870</v>
      </c>
    </row>
    <row r="1986" spans="6:6" x14ac:dyDescent="0.2">
      <c r="F1986" t="s">
        <v>2871</v>
      </c>
    </row>
    <row r="1987" spans="6:6" x14ac:dyDescent="0.2">
      <c r="F1987" t="s">
        <v>2872</v>
      </c>
    </row>
    <row r="1988" spans="6:6" x14ac:dyDescent="0.2">
      <c r="F1988" t="s">
        <v>2873</v>
      </c>
    </row>
    <row r="1989" spans="6:6" x14ac:dyDescent="0.2">
      <c r="F1989" t="s">
        <v>2874</v>
      </c>
    </row>
    <row r="1990" spans="6:6" x14ac:dyDescent="0.2">
      <c r="F1990" t="s">
        <v>2875</v>
      </c>
    </row>
    <row r="1991" spans="6:6" x14ac:dyDescent="0.2">
      <c r="F1991" t="s">
        <v>2876</v>
      </c>
    </row>
    <row r="1992" spans="6:6" x14ac:dyDescent="0.2">
      <c r="F1992" t="s">
        <v>2877</v>
      </c>
    </row>
    <row r="1993" spans="6:6" x14ac:dyDescent="0.2">
      <c r="F1993" t="s">
        <v>2878</v>
      </c>
    </row>
    <row r="1994" spans="6:6" x14ac:dyDescent="0.2">
      <c r="F1994" t="s">
        <v>2879</v>
      </c>
    </row>
    <row r="1995" spans="6:6" x14ac:dyDescent="0.2">
      <c r="F1995" t="s">
        <v>2880</v>
      </c>
    </row>
    <row r="1996" spans="6:6" x14ac:dyDescent="0.2">
      <c r="F1996" t="s">
        <v>2881</v>
      </c>
    </row>
  </sheetData>
  <customSheetViews>
    <customSheetView guid="{62C2D7BF-7EC5-4E57-B9AD-5B03B3884291}" topLeftCell="E1">
      <selection activeCell="I1" sqref="I1:I7"/>
      <pageMargins left="0.7" right="0.7" top="0.75" bottom="0.75" header="0.3" footer="0.3"/>
    </customSheetView>
  </customSheetViews>
  <conditionalFormatting sqref="A653 A593:A632 A403:A591 A2:A401 A637 A640">
    <cfRule type="duplicateValues" dxfId="13" priority="14" stopIfTrue="1"/>
  </conditionalFormatting>
  <conditionalFormatting sqref="A653 A593:A632 A2:A591 A637 A640">
    <cfRule type="duplicateValues" dxfId="12" priority="13" stopIfTrue="1"/>
  </conditionalFormatting>
  <conditionalFormatting sqref="A653 A2:A632 A637 A640">
    <cfRule type="duplicateValues" dxfId="11" priority="12" stopIfTrue="1"/>
  </conditionalFormatting>
  <conditionalFormatting sqref="A2:A653">
    <cfRule type="duplicateValues" dxfId="10" priority="10" stopIfTrue="1"/>
    <cfRule type="duplicateValues" dxfId="9" priority="11" stopIfTrue="1"/>
  </conditionalFormatting>
  <conditionalFormatting sqref="A2:A695">
    <cfRule type="duplicateValues" dxfId="8" priority="9" stopIfTrue="1"/>
  </conditionalFormatting>
  <conditionalFormatting sqref="A779">
    <cfRule type="duplicateValues" dxfId="7" priority="6" stopIfTrue="1"/>
  </conditionalFormatting>
  <conditionalFormatting sqref="A779">
    <cfRule type="duplicateValues" dxfId="6" priority="5" stopIfTrue="1"/>
  </conditionalFormatting>
  <conditionalFormatting sqref="A779">
    <cfRule type="duplicateValues" dxfId="5" priority="4" stopIfTrue="1"/>
  </conditionalFormatting>
  <conditionalFormatting sqref="A779">
    <cfRule type="duplicateValues" dxfId="4" priority="2" stopIfTrue="1"/>
    <cfRule type="duplicateValues" dxfId="3" priority="3" stopIfTrue="1"/>
  </conditionalFormatting>
  <conditionalFormatting sqref="A779">
    <cfRule type="duplicateValues" dxfId="2" priority="1" stopIfTrue="1"/>
  </conditionalFormatting>
  <conditionalFormatting sqref="A2:A779">
    <cfRule type="duplicateValues" dxfId="1" priority="7" stopIfTrue="1"/>
  </conditionalFormatting>
  <conditionalFormatting sqref="A2:A782">
    <cfRule type="duplicateValues" dxfId="0" priority="8" stopIfTrue="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3037"/>
  <sheetViews>
    <sheetView topLeftCell="A2089" workbookViewId="0">
      <selection activeCell="A2089" sqref="A1:B1048576"/>
    </sheetView>
  </sheetViews>
  <sheetFormatPr defaultRowHeight="14.25" x14ac:dyDescent="0.2"/>
  <cols>
    <col min="1" max="1" width="69.75" style="166" bestFit="1" customWidth="1"/>
    <col min="2" max="2" width="46" style="166" customWidth="1"/>
  </cols>
  <sheetData>
    <row r="1" spans="1:2" x14ac:dyDescent="0.2">
      <c r="A1" s="147" t="s">
        <v>4270</v>
      </c>
      <c r="B1" s="147" t="s">
        <v>6738</v>
      </c>
    </row>
    <row r="2" spans="1:2" x14ac:dyDescent="0.2">
      <c r="A2" s="148" t="s">
        <v>4322</v>
      </c>
      <c r="B2" s="27" t="s">
        <v>4013</v>
      </c>
    </row>
    <row r="3" spans="1:2" x14ac:dyDescent="0.2">
      <c r="A3" s="27" t="s">
        <v>4323</v>
      </c>
      <c r="B3" s="27" t="s">
        <v>4013</v>
      </c>
    </row>
    <row r="4" spans="1:2" x14ac:dyDescent="0.2">
      <c r="A4" s="4" t="s">
        <v>6178</v>
      </c>
      <c r="B4" s="4" t="s">
        <v>6906</v>
      </c>
    </row>
    <row r="5" spans="1:2" x14ac:dyDescent="0.2">
      <c r="A5" s="4" t="s">
        <v>6268</v>
      </c>
      <c r="B5" s="4" t="s">
        <v>6909</v>
      </c>
    </row>
    <row r="6" spans="1:2" x14ac:dyDescent="0.2">
      <c r="A6" s="4" t="s">
        <v>6251</v>
      </c>
      <c r="B6" s="4" t="s">
        <v>6907</v>
      </c>
    </row>
    <row r="7" spans="1:2" x14ac:dyDescent="0.2">
      <c r="A7" s="160" t="s">
        <v>5427</v>
      </c>
      <c r="B7" s="161" t="s">
        <v>4013</v>
      </c>
    </row>
    <row r="8" spans="1:2" x14ac:dyDescent="0.2">
      <c r="A8" s="4" t="s">
        <v>5266</v>
      </c>
      <c r="B8" s="4" t="s">
        <v>6823</v>
      </c>
    </row>
    <row r="9" spans="1:2" x14ac:dyDescent="0.2">
      <c r="A9" s="4" t="s">
        <v>4481</v>
      </c>
      <c r="B9" s="4" t="s">
        <v>6758</v>
      </c>
    </row>
    <row r="10" spans="1:2" x14ac:dyDescent="0.2">
      <c r="A10" s="150" t="s">
        <v>6068</v>
      </c>
      <c r="B10" s="4" t="s">
        <v>6886</v>
      </c>
    </row>
    <row r="11" spans="1:2" x14ac:dyDescent="0.2">
      <c r="A11" s="150" t="s">
        <v>5354</v>
      </c>
      <c r="B11" s="4" t="s">
        <v>6827</v>
      </c>
    </row>
    <row r="12" spans="1:2" x14ac:dyDescent="0.2">
      <c r="A12" s="4" t="s">
        <v>4364</v>
      </c>
      <c r="B12" s="27" t="s">
        <v>4013</v>
      </c>
    </row>
    <row r="13" spans="1:2" x14ac:dyDescent="0.2">
      <c r="A13" s="4" t="s">
        <v>4365</v>
      </c>
      <c r="B13" s="27" t="s">
        <v>4013</v>
      </c>
    </row>
    <row r="14" spans="1:2" x14ac:dyDescent="0.2">
      <c r="A14" s="4" t="s">
        <v>5250</v>
      </c>
      <c r="B14" s="4" t="s">
        <v>6823</v>
      </c>
    </row>
    <row r="15" spans="1:2" x14ac:dyDescent="0.2">
      <c r="A15" s="4" t="s">
        <v>5339</v>
      </c>
      <c r="B15" s="150" t="s">
        <v>4013</v>
      </c>
    </row>
    <row r="16" spans="1:2" x14ac:dyDescent="0.2">
      <c r="A16" s="4" t="s">
        <v>5176</v>
      </c>
      <c r="B16" s="4" t="s">
        <v>6822</v>
      </c>
    </row>
    <row r="17" spans="1:2" x14ac:dyDescent="0.2">
      <c r="A17" s="4" t="s">
        <v>5249</v>
      </c>
      <c r="B17" s="4" t="s">
        <v>6823</v>
      </c>
    </row>
    <row r="18" spans="1:2" x14ac:dyDescent="0.2">
      <c r="A18" s="150" t="s">
        <v>5657</v>
      </c>
      <c r="B18" s="4" t="s">
        <v>6863</v>
      </c>
    </row>
    <row r="19" spans="1:2" x14ac:dyDescent="0.2">
      <c r="A19" s="150" t="s">
        <v>45</v>
      </c>
      <c r="B19" s="4" t="s">
        <v>6864</v>
      </c>
    </row>
    <row r="20" spans="1:2" x14ac:dyDescent="0.2">
      <c r="A20" s="4" t="s">
        <v>5248</v>
      </c>
      <c r="B20" s="4" t="s">
        <v>6823</v>
      </c>
    </row>
    <row r="21" spans="1:2" x14ac:dyDescent="0.2">
      <c r="A21" s="27" t="s">
        <v>4286</v>
      </c>
      <c r="B21" s="27" t="s">
        <v>4013</v>
      </c>
    </row>
    <row r="22" spans="1:2" x14ac:dyDescent="0.2">
      <c r="A22" s="4" t="s">
        <v>6179</v>
      </c>
      <c r="B22" s="4" t="s">
        <v>6906</v>
      </c>
    </row>
    <row r="23" spans="1:2" x14ac:dyDescent="0.2">
      <c r="A23" s="4" t="s">
        <v>4818</v>
      </c>
      <c r="B23" s="4" t="s">
        <v>6766</v>
      </c>
    </row>
    <row r="24" spans="1:2" x14ac:dyDescent="0.2">
      <c r="A24" s="4" t="s">
        <v>6461</v>
      </c>
      <c r="B24" s="4" t="s">
        <v>6937</v>
      </c>
    </row>
    <row r="25" spans="1:2" x14ac:dyDescent="0.2">
      <c r="A25" s="4" t="s">
        <v>6143</v>
      </c>
      <c r="B25" s="4" t="s">
        <v>4013</v>
      </c>
    </row>
    <row r="26" spans="1:2" x14ac:dyDescent="0.2">
      <c r="A26" s="150" t="s">
        <v>5431</v>
      </c>
      <c r="B26" s="4" t="s">
        <v>6829</v>
      </c>
    </row>
    <row r="27" spans="1:2" x14ac:dyDescent="0.2">
      <c r="A27" s="27" t="s">
        <v>4324</v>
      </c>
      <c r="B27" s="27" t="s">
        <v>4013</v>
      </c>
    </row>
    <row r="28" spans="1:2" x14ac:dyDescent="0.2">
      <c r="A28" s="150" t="s">
        <v>5432</v>
      </c>
      <c r="B28" s="4" t="s">
        <v>6830</v>
      </c>
    </row>
    <row r="29" spans="1:2" x14ac:dyDescent="0.2">
      <c r="A29" s="150" t="s">
        <v>5355</v>
      </c>
      <c r="B29" s="4" t="s">
        <v>6828</v>
      </c>
    </row>
    <row r="30" spans="1:2" x14ac:dyDescent="0.2">
      <c r="A30" s="150" t="s">
        <v>5658</v>
      </c>
      <c r="B30" s="4" t="s">
        <v>6865</v>
      </c>
    </row>
    <row r="31" spans="1:2" x14ac:dyDescent="0.2">
      <c r="A31" s="150" t="s">
        <v>5433</v>
      </c>
      <c r="B31" s="4" t="s">
        <v>6831</v>
      </c>
    </row>
    <row r="32" spans="1:2" x14ac:dyDescent="0.2">
      <c r="A32" s="150" t="s">
        <v>5434</v>
      </c>
      <c r="B32" s="4" t="s">
        <v>6831</v>
      </c>
    </row>
    <row r="33" spans="1:2" x14ac:dyDescent="0.2">
      <c r="A33" s="150" t="s">
        <v>5435</v>
      </c>
      <c r="B33" s="4" t="s">
        <v>6831</v>
      </c>
    </row>
    <row r="34" spans="1:2" x14ac:dyDescent="0.2">
      <c r="A34" s="150" t="s">
        <v>5659</v>
      </c>
      <c r="B34" s="4" t="s">
        <v>6866</v>
      </c>
    </row>
    <row r="35" spans="1:2" x14ac:dyDescent="0.2">
      <c r="A35" s="148" t="s">
        <v>6150</v>
      </c>
      <c r="B35" s="4" t="s">
        <v>4013</v>
      </c>
    </row>
    <row r="36" spans="1:2" x14ac:dyDescent="0.2">
      <c r="A36" s="4" t="s">
        <v>6269</v>
      </c>
      <c r="B36" s="4" t="s">
        <v>6910</v>
      </c>
    </row>
    <row r="37" spans="1:2" x14ac:dyDescent="0.2">
      <c r="A37" s="150" t="s">
        <v>6069</v>
      </c>
      <c r="B37" s="4" t="s">
        <v>6885</v>
      </c>
    </row>
    <row r="38" spans="1:2" x14ac:dyDescent="0.2">
      <c r="A38" s="150" t="s">
        <v>6070</v>
      </c>
      <c r="B38" s="4" t="s">
        <v>6886</v>
      </c>
    </row>
    <row r="39" spans="1:2" x14ac:dyDescent="0.2">
      <c r="A39" s="150" t="s">
        <v>6071</v>
      </c>
      <c r="B39" s="4" t="s">
        <v>6885</v>
      </c>
    </row>
    <row r="40" spans="1:2" x14ac:dyDescent="0.2">
      <c r="A40" s="150" t="s">
        <v>6072</v>
      </c>
      <c r="B40" s="4" t="s">
        <v>6885</v>
      </c>
    </row>
    <row r="41" spans="1:2" x14ac:dyDescent="0.2">
      <c r="A41" s="150" t="s">
        <v>6073</v>
      </c>
      <c r="B41" s="4" t="s">
        <v>6885</v>
      </c>
    </row>
    <row r="42" spans="1:2" x14ac:dyDescent="0.2">
      <c r="A42" s="150" t="s">
        <v>6074</v>
      </c>
      <c r="B42" s="4" t="s">
        <v>6885</v>
      </c>
    </row>
    <row r="43" spans="1:2" x14ac:dyDescent="0.2">
      <c r="A43" s="4" t="s">
        <v>6462</v>
      </c>
      <c r="B43" s="4" t="s">
        <v>6938</v>
      </c>
    </row>
    <row r="44" spans="1:2" x14ac:dyDescent="0.2">
      <c r="A44" s="4" t="s">
        <v>6003</v>
      </c>
      <c r="B44" s="4" t="s">
        <v>4013</v>
      </c>
    </row>
    <row r="45" spans="1:2" x14ac:dyDescent="0.2">
      <c r="A45" s="150" t="s">
        <v>5660</v>
      </c>
      <c r="B45" s="4" t="s">
        <v>6866</v>
      </c>
    </row>
    <row r="46" spans="1:2" x14ac:dyDescent="0.2">
      <c r="A46" s="150" t="s">
        <v>6075</v>
      </c>
      <c r="B46" s="4" t="s">
        <v>6886</v>
      </c>
    </row>
    <row r="47" spans="1:2" x14ac:dyDescent="0.2">
      <c r="A47" s="150" t="s">
        <v>5661</v>
      </c>
      <c r="B47" s="4" t="s">
        <v>6867</v>
      </c>
    </row>
    <row r="48" spans="1:2" x14ac:dyDescent="0.2">
      <c r="A48" s="150" t="s">
        <v>5662</v>
      </c>
      <c r="B48" s="4" t="s">
        <v>6867</v>
      </c>
    </row>
    <row r="49" spans="1:2" x14ac:dyDescent="0.2">
      <c r="A49" s="150" t="s">
        <v>5663</v>
      </c>
      <c r="B49" s="4" t="s">
        <v>6867</v>
      </c>
    </row>
    <row r="50" spans="1:2" x14ac:dyDescent="0.2">
      <c r="A50" s="150" t="s">
        <v>5664</v>
      </c>
      <c r="B50" s="4" t="s">
        <v>6867</v>
      </c>
    </row>
    <row r="51" spans="1:2" x14ac:dyDescent="0.2">
      <c r="A51" s="150" t="s">
        <v>5665</v>
      </c>
      <c r="B51" s="4" t="s">
        <v>6867</v>
      </c>
    </row>
    <row r="52" spans="1:2" x14ac:dyDescent="0.2">
      <c r="A52" s="150" t="s">
        <v>5666</v>
      </c>
      <c r="B52" s="4" t="s">
        <v>6867</v>
      </c>
    </row>
    <row r="53" spans="1:2" x14ac:dyDescent="0.2">
      <c r="A53" s="4" t="s">
        <v>6270</v>
      </c>
      <c r="B53" s="4" t="s">
        <v>6911</v>
      </c>
    </row>
    <row r="54" spans="1:2" x14ac:dyDescent="0.2">
      <c r="A54" s="150" t="s">
        <v>5436</v>
      </c>
      <c r="B54" s="4" t="s">
        <v>6832</v>
      </c>
    </row>
    <row r="55" spans="1:2" x14ac:dyDescent="0.2">
      <c r="A55" s="4" t="s">
        <v>6271</v>
      </c>
      <c r="B55" s="4" t="s">
        <v>6911</v>
      </c>
    </row>
    <row r="56" spans="1:2" x14ac:dyDescent="0.2">
      <c r="A56" s="4" t="s">
        <v>4678</v>
      </c>
      <c r="B56" s="4" t="s">
        <v>6779</v>
      </c>
    </row>
    <row r="57" spans="1:2" x14ac:dyDescent="0.2">
      <c r="A57" s="4" t="s">
        <v>4679</v>
      </c>
      <c r="B57" s="4" t="s">
        <v>6780</v>
      </c>
    </row>
    <row r="58" spans="1:2" x14ac:dyDescent="0.2">
      <c r="A58" s="4" t="s">
        <v>4383</v>
      </c>
      <c r="B58" s="27" t="s">
        <v>4013</v>
      </c>
    </row>
    <row r="59" spans="1:2" x14ac:dyDescent="0.2">
      <c r="A59" s="150" t="s">
        <v>4020</v>
      </c>
      <c r="B59" s="4" t="s">
        <v>6766</v>
      </c>
    </row>
    <row r="60" spans="1:2" x14ac:dyDescent="0.2">
      <c r="A60" s="150" t="s">
        <v>5356</v>
      </c>
      <c r="B60" s="4" t="s">
        <v>6828</v>
      </c>
    </row>
    <row r="61" spans="1:2" x14ac:dyDescent="0.2">
      <c r="A61" s="150" t="s">
        <v>5357</v>
      </c>
      <c r="B61" s="4" t="s">
        <v>6827</v>
      </c>
    </row>
    <row r="62" spans="1:2" x14ac:dyDescent="0.2">
      <c r="A62" s="150" t="s">
        <v>5828</v>
      </c>
      <c r="B62" s="4" t="s">
        <v>6878</v>
      </c>
    </row>
    <row r="63" spans="1:2" x14ac:dyDescent="0.2">
      <c r="A63" s="150" t="s">
        <v>5437</v>
      </c>
      <c r="B63" s="4" t="s">
        <v>6833</v>
      </c>
    </row>
    <row r="64" spans="1:2" x14ac:dyDescent="0.2">
      <c r="A64" s="150" t="s">
        <v>5438</v>
      </c>
      <c r="B64" s="4" t="s">
        <v>6833</v>
      </c>
    </row>
    <row r="65" spans="1:2" x14ac:dyDescent="0.2">
      <c r="A65" s="150" t="s">
        <v>5439</v>
      </c>
      <c r="B65" s="4" t="s">
        <v>6833</v>
      </c>
    </row>
    <row r="66" spans="1:2" x14ac:dyDescent="0.2">
      <c r="A66" s="150" t="s">
        <v>5440</v>
      </c>
      <c r="B66" s="4" t="s">
        <v>6833</v>
      </c>
    </row>
    <row r="67" spans="1:2" x14ac:dyDescent="0.2">
      <c r="A67" s="150" t="s">
        <v>5441</v>
      </c>
      <c r="B67" s="4" t="s">
        <v>6833</v>
      </c>
    </row>
    <row r="68" spans="1:2" x14ac:dyDescent="0.2">
      <c r="A68" s="150" t="s">
        <v>5442</v>
      </c>
      <c r="B68" s="4" t="s">
        <v>6833</v>
      </c>
    </row>
    <row r="69" spans="1:2" x14ac:dyDescent="0.2">
      <c r="A69" s="150" t="s">
        <v>5443</v>
      </c>
      <c r="B69" s="4" t="s">
        <v>6833</v>
      </c>
    </row>
    <row r="70" spans="1:2" x14ac:dyDescent="0.2">
      <c r="A70" s="4" t="s">
        <v>4485</v>
      </c>
      <c r="B70" s="4" t="s">
        <v>4013</v>
      </c>
    </row>
    <row r="71" spans="1:2" x14ac:dyDescent="0.2">
      <c r="A71" s="150" t="s">
        <v>5444</v>
      </c>
      <c r="B71" s="4" t="s">
        <v>6834</v>
      </c>
    </row>
    <row r="72" spans="1:2" x14ac:dyDescent="0.2">
      <c r="A72" s="150" t="s">
        <v>5444</v>
      </c>
      <c r="B72" s="4" t="s">
        <v>6881</v>
      </c>
    </row>
    <row r="73" spans="1:2" x14ac:dyDescent="0.2">
      <c r="A73" s="150" t="s">
        <v>5445</v>
      </c>
      <c r="B73" s="4" t="s">
        <v>6835</v>
      </c>
    </row>
    <row r="74" spans="1:2" x14ac:dyDescent="0.2">
      <c r="A74" s="150" t="s">
        <v>5446</v>
      </c>
      <c r="B74" s="4" t="s">
        <v>6836</v>
      </c>
    </row>
    <row r="75" spans="1:2" x14ac:dyDescent="0.2">
      <c r="A75" s="4" t="s">
        <v>6457</v>
      </c>
      <c r="B75" s="4" t="s">
        <v>4013</v>
      </c>
    </row>
    <row r="76" spans="1:2" x14ac:dyDescent="0.2">
      <c r="A76" s="4" t="s">
        <v>6144</v>
      </c>
      <c r="B76" s="4" t="s">
        <v>4013</v>
      </c>
    </row>
    <row r="77" spans="1:2" x14ac:dyDescent="0.2">
      <c r="A77" s="150" t="s">
        <v>5890</v>
      </c>
      <c r="B77" s="4" t="s">
        <v>6882</v>
      </c>
    </row>
    <row r="78" spans="1:2" x14ac:dyDescent="0.2">
      <c r="A78" s="150" t="s">
        <v>5891</v>
      </c>
      <c r="B78" s="4" t="s">
        <v>6882</v>
      </c>
    </row>
    <row r="79" spans="1:2" x14ac:dyDescent="0.2">
      <c r="A79" s="150" t="s">
        <v>5892</v>
      </c>
      <c r="B79" s="4" t="s">
        <v>6882</v>
      </c>
    </row>
    <row r="80" spans="1:2" x14ac:dyDescent="0.2">
      <c r="A80" s="150" t="s">
        <v>5893</v>
      </c>
      <c r="B80" s="4" t="s">
        <v>6882</v>
      </c>
    </row>
    <row r="81" spans="1:2" x14ac:dyDescent="0.2">
      <c r="A81" s="150" t="s">
        <v>5894</v>
      </c>
      <c r="B81" s="4" t="s">
        <v>6882</v>
      </c>
    </row>
    <row r="82" spans="1:2" x14ac:dyDescent="0.2">
      <c r="A82" s="150" t="s">
        <v>5895</v>
      </c>
      <c r="B82" s="4" t="s">
        <v>6882</v>
      </c>
    </row>
    <row r="83" spans="1:2" x14ac:dyDescent="0.2">
      <c r="A83" s="4" t="s">
        <v>4542</v>
      </c>
      <c r="B83" s="4" t="s">
        <v>6756</v>
      </c>
    </row>
    <row r="84" spans="1:2" x14ac:dyDescent="0.2">
      <c r="A84" s="4" t="s">
        <v>5260</v>
      </c>
      <c r="B84" s="4" t="s">
        <v>6825</v>
      </c>
    </row>
    <row r="85" spans="1:2" x14ac:dyDescent="0.2">
      <c r="A85" s="4" t="s">
        <v>5193</v>
      </c>
      <c r="B85" s="4" t="s">
        <v>6823</v>
      </c>
    </row>
    <row r="86" spans="1:2" x14ac:dyDescent="0.2">
      <c r="A86" s="4" t="s">
        <v>5294</v>
      </c>
      <c r="B86" s="4" t="s">
        <v>6825</v>
      </c>
    </row>
    <row r="87" spans="1:2" x14ac:dyDescent="0.2">
      <c r="A87" s="4" t="s">
        <v>6463</v>
      </c>
      <c r="B87" s="4" t="s">
        <v>6938</v>
      </c>
    </row>
    <row r="88" spans="1:2" x14ac:dyDescent="0.2">
      <c r="A88" s="148" t="s">
        <v>4310</v>
      </c>
      <c r="B88" s="27" t="s">
        <v>4013</v>
      </c>
    </row>
    <row r="89" spans="1:2" x14ac:dyDescent="0.2">
      <c r="A89" s="27" t="s">
        <v>4325</v>
      </c>
      <c r="B89" s="27" t="s">
        <v>4013</v>
      </c>
    </row>
    <row r="90" spans="1:2" x14ac:dyDescent="0.2">
      <c r="A90" s="4" t="s">
        <v>5983</v>
      </c>
      <c r="B90" s="4" t="s">
        <v>6884</v>
      </c>
    </row>
    <row r="91" spans="1:2" x14ac:dyDescent="0.2">
      <c r="A91" s="4" t="s">
        <v>6444</v>
      </c>
      <c r="B91" s="4" t="s">
        <v>4013</v>
      </c>
    </row>
    <row r="92" spans="1:2" x14ac:dyDescent="0.2">
      <c r="A92" s="4" t="s">
        <v>4496</v>
      </c>
      <c r="B92" s="4" t="s">
        <v>4013</v>
      </c>
    </row>
    <row r="93" spans="1:2" x14ac:dyDescent="0.2">
      <c r="A93" s="4" t="s">
        <v>4935</v>
      </c>
      <c r="B93" s="4" t="s">
        <v>6766</v>
      </c>
    </row>
    <row r="94" spans="1:2" x14ac:dyDescent="0.2">
      <c r="A94" s="4" t="s">
        <v>4936</v>
      </c>
      <c r="B94" s="4" t="s">
        <v>6766</v>
      </c>
    </row>
    <row r="95" spans="1:2" x14ac:dyDescent="0.2">
      <c r="A95" s="4" t="s">
        <v>4937</v>
      </c>
      <c r="B95" s="4" t="s">
        <v>6766</v>
      </c>
    </row>
    <row r="96" spans="1:2" x14ac:dyDescent="0.2">
      <c r="A96" s="4" t="s">
        <v>4938</v>
      </c>
      <c r="B96" s="4" t="s">
        <v>6766</v>
      </c>
    </row>
    <row r="97" spans="1:2" x14ac:dyDescent="0.2">
      <c r="A97" s="4" t="s">
        <v>4939</v>
      </c>
      <c r="B97" s="4" t="s">
        <v>6766</v>
      </c>
    </row>
    <row r="98" spans="1:2" x14ac:dyDescent="0.2">
      <c r="A98" s="4" t="s">
        <v>4940</v>
      </c>
      <c r="B98" s="4" t="s">
        <v>6766</v>
      </c>
    </row>
    <row r="99" spans="1:2" x14ac:dyDescent="0.2">
      <c r="A99" s="4" t="s">
        <v>4941</v>
      </c>
      <c r="B99" s="4" t="s">
        <v>6766</v>
      </c>
    </row>
    <row r="100" spans="1:2" x14ac:dyDescent="0.2">
      <c r="A100" s="150" t="s">
        <v>5829</v>
      </c>
      <c r="B100" s="4" t="s">
        <v>6879</v>
      </c>
    </row>
    <row r="101" spans="1:2" x14ac:dyDescent="0.2">
      <c r="A101" s="4" t="s">
        <v>4492</v>
      </c>
      <c r="B101" s="4" t="s">
        <v>4013</v>
      </c>
    </row>
    <row r="102" spans="1:2" x14ac:dyDescent="0.2">
      <c r="A102" s="4" t="s">
        <v>6596</v>
      </c>
      <c r="B102" s="4" t="s">
        <v>6938</v>
      </c>
    </row>
    <row r="103" spans="1:2" x14ac:dyDescent="0.2">
      <c r="A103" s="150" t="s">
        <v>5447</v>
      </c>
      <c r="B103" s="4" t="s">
        <v>6831</v>
      </c>
    </row>
    <row r="104" spans="1:2" x14ac:dyDescent="0.2">
      <c r="A104" s="148" t="s">
        <v>4275</v>
      </c>
      <c r="B104" s="27" t="s">
        <v>4013</v>
      </c>
    </row>
    <row r="105" spans="1:2" x14ac:dyDescent="0.2">
      <c r="A105" s="4" t="s">
        <v>4828</v>
      </c>
      <c r="B105" s="4" t="s">
        <v>6766</v>
      </c>
    </row>
    <row r="106" spans="1:2" x14ac:dyDescent="0.2">
      <c r="A106" s="150" t="s">
        <v>5667</v>
      </c>
      <c r="B106" s="4" t="s">
        <v>6867</v>
      </c>
    </row>
    <row r="107" spans="1:2" x14ac:dyDescent="0.2">
      <c r="A107" s="4" t="s">
        <v>5223</v>
      </c>
      <c r="B107" s="4" t="s">
        <v>6825</v>
      </c>
    </row>
    <row r="108" spans="1:2" x14ac:dyDescent="0.2">
      <c r="A108" s="150" t="s">
        <v>5896</v>
      </c>
      <c r="B108" s="4" t="s">
        <v>6883</v>
      </c>
    </row>
    <row r="109" spans="1:2" x14ac:dyDescent="0.2">
      <c r="A109" s="150" t="s">
        <v>5668</v>
      </c>
      <c r="B109" s="4" t="s">
        <v>6868</v>
      </c>
    </row>
    <row r="110" spans="1:2" x14ac:dyDescent="0.2">
      <c r="A110" s="4" t="s">
        <v>5265</v>
      </c>
      <c r="B110" s="4" t="s">
        <v>6823</v>
      </c>
    </row>
    <row r="111" spans="1:2" x14ac:dyDescent="0.2">
      <c r="A111" s="4" t="s">
        <v>5264</v>
      </c>
      <c r="B111" s="4" t="s">
        <v>6823</v>
      </c>
    </row>
    <row r="112" spans="1:2" x14ac:dyDescent="0.2">
      <c r="A112" s="4" t="s">
        <v>6458</v>
      </c>
      <c r="B112" s="4" t="s">
        <v>4013</v>
      </c>
    </row>
    <row r="113" spans="1:2" x14ac:dyDescent="0.2">
      <c r="A113" s="4" t="s">
        <v>6272</v>
      </c>
      <c r="B113" s="4" t="s">
        <v>6910</v>
      </c>
    </row>
    <row r="114" spans="1:2" x14ac:dyDescent="0.2">
      <c r="A114" s="150" t="s">
        <v>5448</v>
      </c>
      <c r="B114" s="4" t="s">
        <v>6837</v>
      </c>
    </row>
    <row r="115" spans="1:2" x14ac:dyDescent="0.2">
      <c r="A115" s="150" t="s">
        <v>5358</v>
      </c>
      <c r="B115" s="4" t="s">
        <v>6828</v>
      </c>
    </row>
    <row r="116" spans="1:2" x14ac:dyDescent="0.2">
      <c r="A116" s="4" t="s">
        <v>6273</v>
      </c>
      <c r="B116" s="4" t="s">
        <v>6910</v>
      </c>
    </row>
    <row r="117" spans="1:2" x14ac:dyDescent="0.2">
      <c r="A117" s="4" t="s">
        <v>6464</v>
      </c>
      <c r="B117" s="4" t="s">
        <v>6938</v>
      </c>
    </row>
    <row r="118" spans="1:2" x14ac:dyDescent="0.2">
      <c r="A118" s="4" t="s">
        <v>6465</v>
      </c>
      <c r="B118" s="4" t="s">
        <v>6938</v>
      </c>
    </row>
    <row r="119" spans="1:2" x14ac:dyDescent="0.2">
      <c r="A119" s="150" t="s">
        <v>6076</v>
      </c>
      <c r="B119" s="4" t="s">
        <v>6885</v>
      </c>
    </row>
    <row r="120" spans="1:2" x14ac:dyDescent="0.2">
      <c r="A120" s="4" t="s">
        <v>4454</v>
      </c>
      <c r="B120" s="4" t="s">
        <v>6759</v>
      </c>
    </row>
    <row r="121" spans="1:2" x14ac:dyDescent="0.2">
      <c r="A121" s="150" t="s">
        <v>5449</v>
      </c>
      <c r="B121" s="4" t="s">
        <v>6838</v>
      </c>
    </row>
    <row r="122" spans="1:2" x14ac:dyDescent="0.2">
      <c r="A122" s="150" t="s">
        <v>5359</v>
      </c>
      <c r="B122" s="4" t="s">
        <v>6827</v>
      </c>
    </row>
    <row r="123" spans="1:2" x14ac:dyDescent="0.2">
      <c r="A123" s="148" t="s">
        <v>5300</v>
      </c>
      <c r="B123" s="4" t="s">
        <v>6826</v>
      </c>
    </row>
    <row r="124" spans="1:2" x14ac:dyDescent="0.2">
      <c r="A124" s="150" t="s">
        <v>5450</v>
      </c>
      <c r="B124" s="4" t="s">
        <v>6839</v>
      </c>
    </row>
    <row r="125" spans="1:2" x14ac:dyDescent="0.2">
      <c r="A125" s="150" t="s">
        <v>5451</v>
      </c>
      <c r="B125" s="4" t="s">
        <v>6831</v>
      </c>
    </row>
    <row r="126" spans="1:2" x14ac:dyDescent="0.2">
      <c r="A126" s="4" t="s">
        <v>6466</v>
      </c>
      <c r="B126" s="4" t="s">
        <v>4013</v>
      </c>
    </row>
    <row r="127" spans="1:2" x14ac:dyDescent="0.2">
      <c r="A127" s="4" t="s">
        <v>5190</v>
      </c>
      <c r="B127" s="4" t="s">
        <v>6823</v>
      </c>
    </row>
    <row r="128" spans="1:2" x14ac:dyDescent="0.2">
      <c r="A128" s="4" t="s">
        <v>6573</v>
      </c>
      <c r="B128" s="4" t="s">
        <v>6938</v>
      </c>
    </row>
    <row r="129" spans="1:2" x14ac:dyDescent="0.2">
      <c r="A129" s="4" t="s">
        <v>4680</v>
      </c>
      <c r="B129" s="4" t="s">
        <v>6779</v>
      </c>
    </row>
    <row r="130" spans="1:2" x14ac:dyDescent="0.2">
      <c r="A130" s="4" t="s">
        <v>4681</v>
      </c>
      <c r="B130" s="4" t="s">
        <v>6780</v>
      </c>
    </row>
    <row r="131" spans="1:2" x14ac:dyDescent="0.2">
      <c r="A131" s="4" t="s">
        <v>5298</v>
      </c>
      <c r="B131" s="4" t="s">
        <v>6823</v>
      </c>
    </row>
    <row r="132" spans="1:2" x14ac:dyDescent="0.2">
      <c r="A132" s="27" t="s">
        <v>4313</v>
      </c>
      <c r="B132" s="27" t="s">
        <v>4013</v>
      </c>
    </row>
    <row r="133" spans="1:2" x14ac:dyDescent="0.2">
      <c r="A133" s="27" t="s">
        <v>4313</v>
      </c>
      <c r="B133" s="27" t="s">
        <v>4013</v>
      </c>
    </row>
    <row r="134" spans="1:2" x14ac:dyDescent="0.2">
      <c r="A134" s="150" t="s">
        <v>5669</v>
      </c>
      <c r="B134" s="4" t="s">
        <v>6863</v>
      </c>
    </row>
    <row r="135" spans="1:2" x14ac:dyDescent="0.2">
      <c r="A135" s="4" t="s">
        <v>4465</v>
      </c>
      <c r="B135" s="4" t="s">
        <v>6764</v>
      </c>
    </row>
    <row r="136" spans="1:2" x14ac:dyDescent="0.2">
      <c r="A136" s="4" t="s">
        <v>6020</v>
      </c>
      <c r="B136" s="4" t="s">
        <v>4013</v>
      </c>
    </row>
    <row r="137" spans="1:2" x14ac:dyDescent="0.2">
      <c r="A137" s="4" t="s">
        <v>6116</v>
      </c>
      <c r="B137" s="4" t="s">
        <v>4013</v>
      </c>
    </row>
    <row r="138" spans="1:2" x14ac:dyDescent="0.2">
      <c r="A138" s="148" t="s">
        <v>5305</v>
      </c>
      <c r="B138" s="4" t="s">
        <v>6826</v>
      </c>
    </row>
    <row r="139" spans="1:2" x14ac:dyDescent="0.2">
      <c r="A139" s="150" t="s">
        <v>5897</v>
      </c>
      <c r="B139" s="4" t="s">
        <v>6882</v>
      </c>
    </row>
    <row r="140" spans="1:2" x14ac:dyDescent="0.2">
      <c r="A140" s="150" t="s">
        <v>5898</v>
      </c>
      <c r="B140" s="4" t="s">
        <v>6882</v>
      </c>
    </row>
    <row r="141" spans="1:2" x14ac:dyDescent="0.2">
      <c r="A141" s="4" t="s">
        <v>6274</v>
      </c>
      <c r="B141" s="4" t="s">
        <v>6912</v>
      </c>
    </row>
    <row r="142" spans="1:2" x14ac:dyDescent="0.2">
      <c r="A142" s="150" t="s">
        <v>6031</v>
      </c>
      <c r="B142" s="4" t="s">
        <v>6885</v>
      </c>
    </row>
    <row r="143" spans="1:2" x14ac:dyDescent="0.2">
      <c r="A143" s="4" t="s">
        <v>6275</v>
      </c>
      <c r="B143" s="4" t="s">
        <v>6913</v>
      </c>
    </row>
    <row r="144" spans="1:2" x14ac:dyDescent="0.2">
      <c r="A144" s="148" t="s">
        <v>5308</v>
      </c>
      <c r="B144" s="4" t="s">
        <v>6826</v>
      </c>
    </row>
    <row r="145" spans="1:2" x14ac:dyDescent="0.2">
      <c r="A145" s="148" t="s">
        <v>5306</v>
      </c>
      <c r="B145" s="4" t="s">
        <v>6826</v>
      </c>
    </row>
    <row r="146" spans="1:2" x14ac:dyDescent="0.2">
      <c r="A146" s="148" t="s">
        <v>5307</v>
      </c>
      <c r="B146" s="4" t="s">
        <v>6826</v>
      </c>
    </row>
    <row r="147" spans="1:2" x14ac:dyDescent="0.2">
      <c r="A147" s="4" t="s">
        <v>6231</v>
      </c>
      <c r="B147" s="4" t="s">
        <v>6906</v>
      </c>
    </row>
    <row r="148" spans="1:2" x14ac:dyDescent="0.2">
      <c r="A148" s="4" t="s">
        <v>5006</v>
      </c>
      <c r="B148" s="4" t="s">
        <v>6766</v>
      </c>
    </row>
    <row r="149" spans="1:2" x14ac:dyDescent="0.2">
      <c r="A149" s="4" t="s">
        <v>6199</v>
      </c>
      <c r="B149" s="4" t="s">
        <v>6906</v>
      </c>
    </row>
    <row r="150" spans="1:2" x14ac:dyDescent="0.2">
      <c r="A150" s="4" t="s">
        <v>6004</v>
      </c>
      <c r="B150" s="4" t="s">
        <v>4013</v>
      </c>
    </row>
    <row r="151" spans="1:2" x14ac:dyDescent="0.2">
      <c r="A151" s="4" t="s">
        <v>4834</v>
      </c>
      <c r="B151" s="4" t="s">
        <v>6766</v>
      </c>
    </row>
    <row r="152" spans="1:2" x14ac:dyDescent="0.2">
      <c r="A152" s="4" t="s">
        <v>4835</v>
      </c>
      <c r="B152" s="4" t="s">
        <v>6766</v>
      </c>
    </row>
    <row r="153" spans="1:2" x14ac:dyDescent="0.2">
      <c r="A153" s="4" t="s">
        <v>5350</v>
      </c>
      <c r="B153" s="4" t="s">
        <v>4013</v>
      </c>
    </row>
    <row r="154" spans="1:2" x14ac:dyDescent="0.2">
      <c r="A154" s="150" t="s">
        <v>5670</v>
      </c>
      <c r="B154" s="4" t="s">
        <v>6869</v>
      </c>
    </row>
    <row r="155" spans="1:2" x14ac:dyDescent="0.2">
      <c r="A155" s="4" t="s">
        <v>6276</v>
      </c>
      <c r="B155" s="4" t="s">
        <v>6913</v>
      </c>
    </row>
    <row r="156" spans="1:2" x14ac:dyDescent="0.2">
      <c r="A156" s="150" t="s">
        <v>5360</v>
      </c>
      <c r="B156" s="4" t="s">
        <v>6827</v>
      </c>
    </row>
    <row r="157" spans="1:2" x14ac:dyDescent="0.2">
      <c r="A157" s="150" t="s">
        <v>5361</v>
      </c>
      <c r="B157" s="4" t="s">
        <v>6827</v>
      </c>
    </row>
    <row r="158" spans="1:2" x14ac:dyDescent="0.2">
      <c r="A158" s="150" t="s">
        <v>5362</v>
      </c>
      <c r="B158" s="4" t="s">
        <v>6828</v>
      </c>
    </row>
    <row r="159" spans="1:2" x14ac:dyDescent="0.2">
      <c r="A159" s="150" t="s">
        <v>5363</v>
      </c>
      <c r="B159" s="4" t="s">
        <v>6827</v>
      </c>
    </row>
    <row r="160" spans="1:2" x14ac:dyDescent="0.2">
      <c r="A160" s="150" t="s">
        <v>5364</v>
      </c>
      <c r="B160" s="4" t="s">
        <v>6827</v>
      </c>
    </row>
    <row r="161" spans="1:2" x14ac:dyDescent="0.2">
      <c r="A161" s="150" t="s">
        <v>5365</v>
      </c>
      <c r="B161" s="4" t="s">
        <v>6827</v>
      </c>
    </row>
    <row r="162" spans="1:2" x14ac:dyDescent="0.2">
      <c r="A162" s="150" t="s">
        <v>5366</v>
      </c>
      <c r="B162" s="4" t="s">
        <v>6827</v>
      </c>
    </row>
    <row r="163" spans="1:2" x14ac:dyDescent="0.2">
      <c r="A163" s="150" t="s">
        <v>5367</v>
      </c>
      <c r="B163" s="4" t="s">
        <v>6828</v>
      </c>
    </row>
    <row r="164" spans="1:2" x14ac:dyDescent="0.2">
      <c r="A164" s="150" t="s">
        <v>5368</v>
      </c>
      <c r="B164" s="4" t="s">
        <v>6827</v>
      </c>
    </row>
    <row r="165" spans="1:2" x14ac:dyDescent="0.2">
      <c r="A165" s="150" t="s">
        <v>5369</v>
      </c>
      <c r="B165" s="4" t="s">
        <v>6827</v>
      </c>
    </row>
    <row r="166" spans="1:2" x14ac:dyDescent="0.2">
      <c r="A166" s="150" t="s">
        <v>5370</v>
      </c>
      <c r="B166" s="4" t="s">
        <v>6828</v>
      </c>
    </row>
    <row r="167" spans="1:2" x14ac:dyDescent="0.2">
      <c r="A167" s="150" t="s">
        <v>5371</v>
      </c>
      <c r="B167" s="4" t="s">
        <v>6827</v>
      </c>
    </row>
    <row r="168" spans="1:2" x14ac:dyDescent="0.2">
      <c r="A168" s="150" t="s">
        <v>5830</v>
      </c>
      <c r="B168" s="4" t="s">
        <v>6879</v>
      </c>
    </row>
    <row r="169" spans="1:2" x14ac:dyDescent="0.2">
      <c r="A169" s="150" t="s">
        <v>5899</v>
      </c>
      <c r="B169" s="4" t="s">
        <v>6883</v>
      </c>
    </row>
    <row r="170" spans="1:2" x14ac:dyDescent="0.2">
      <c r="A170" s="150" t="s">
        <v>5900</v>
      </c>
      <c r="B170" s="4" t="s">
        <v>6882</v>
      </c>
    </row>
    <row r="171" spans="1:2" x14ac:dyDescent="0.2">
      <c r="A171" s="150" t="s">
        <v>5372</v>
      </c>
      <c r="B171" s="4" t="s">
        <v>6827</v>
      </c>
    </row>
    <row r="172" spans="1:2" x14ac:dyDescent="0.2">
      <c r="A172" s="150" t="s">
        <v>5373</v>
      </c>
      <c r="B172" s="4" t="s">
        <v>6827</v>
      </c>
    </row>
    <row r="173" spans="1:2" x14ac:dyDescent="0.2">
      <c r="A173" s="4" t="s">
        <v>4366</v>
      </c>
      <c r="B173" s="27" t="s">
        <v>4013</v>
      </c>
    </row>
    <row r="174" spans="1:2" x14ac:dyDescent="0.2">
      <c r="A174" s="27" t="s">
        <v>4287</v>
      </c>
      <c r="B174" s="27" t="s">
        <v>4013</v>
      </c>
    </row>
    <row r="175" spans="1:2" x14ac:dyDescent="0.2">
      <c r="A175" s="4" t="s">
        <v>4616</v>
      </c>
      <c r="B175" s="4" t="s">
        <v>6766</v>
      </c>
    </row>
    <row r="176" spans="1:2" x14ac:dyDescent="0.2">
      <c r="A176" s="150" t="s">
        <v>5671</v>
      </c>
      <c r="B176" s="4" t="s">
        <v>6870</v>
      </c>
    </row>
    <row r="177" spans="1:2" x14ac:dyDescent="0.2">
      <c r="A177" s="4" t="s">
        <v>4476</v>
      </c>
      <c r="B177" s="4" t="s">
        <v>6764</v>
      </c>
    </row>
    <row r="178" spans="1:2" x14ac:dyDescent="0.2">
      <c r="A178" s="4" t="s">
        <v>4476</v>
      </c>
      <c r="B178" s="4" t="s">
        <v>6765</v>
      </c>
    </row>
    <row r="179" spans="1:2" x14ac:dyDescent="0.2">
      <c r="A179" s="4" t="s">
        <v>4478</v>
      </c>
      <c r="B179" s="4" t="s">
        <v>6764</v>
      </c>
    </row>
    <row r="180" spans="1:2" x14ac:dyDescent="0.2">
      <c r="A180" s="4" t="s">
        <v>4478</v>
      </c>
      <c r="B180" s="4" t="s">
        <v>6765</v>
      </c>
    </row>
    <row r="181" spans="1:2" x14ac:dyDescent="0.2">
      <c r="A181" s="4" t="s">
        <v>4682</v>
      </c>
      <c r="B181" s="4" t="s">
        <v>6781</v>
      </c>
    </row>
    <row r="182" spans="1:2" x14ac:dyDescent="0.2">
      <c r="A182" s="4" t="s">
        <v>5975</v>
      </c>
      <c r="B182" s="4" t="s">
        <v>4013</v>
      </c>
    </row>
    <row r="183" spans="1:2" x14ac:dyDescent="0.2">
      <c r="A183" s="4" t="s">
        <v>5007</v>
      </c>
      <c r="B183" s="4" t="s">
        <v>6766</v>
      </c>
    </row>
    <row r="184" spans="1:2" x14ac:dyDescent="0.2">
      <c r="A184" s="4" t="s">
        <v>4466</v>
      </c>
      <c r="B184" s="4" t="s">
        <v>6764</v>
      </c>
    </row>
    <row r="185" spans="1:2" x14ac:dyDescent="0.2">
      <c r="A185" s="4" t="s">
        <v>5111</v>
      </c>
      <c r="B185" s="4" t="s">
        <v>6766</v>
      </c>
    </row>
    <row r="186" spans="1:2" x14ac:dyDescent="0.2">
      <c r="A186" s="4" t="s">
        <v>4022</v>
      </c>
      <c r="B186" s="4" t="s">
        <v>6777</v>
      </c>
    </row>
    <row r="187" spans="1:2" x14ac:dyDescent="0.2">
      <c r="A187" s="4" t="s">
        <v>4665</v>
      </c>
      <c r="B187" s="4" t="s">
        <v>6777</v>
      </c>
    </row>
    <row r="188" spans="1:2" x14ac:dyDescent="0.2">
      <c r="A188" s="4" t="s">
        <v>4666</v>
      </c>
      <c r="B188" s="4" t="s">
        <v>6777</v>
      </c>
    </row>
    <row r="189" spans="1:2" x14ac:dyDescent="0.2">
      <c r="A189" s="4" t="s">
        <v>4667</v>
      </c>
      <c r="B189" s="4" t="s">
        <v>6778</v>
      </c>
    </row>
    <row r="190" spans="1:2" x14ac:dyDescent="0.2">
      <c r="A190" s="4" t="s">
        <v>5032</v>
      </c>
      <c r="B190" s="4" t="s">
        <v>6766</v>
      </c>
    </row>
    <row r="191" spans="1:2" x14ac:dyDescent="0.2">
      <c r="A191" s="4" t="s">
        <v>4683</v>
      </c>
      <c r="B191" s="4" t="s">
        <v>6779</v>
      </c>
    </row>
    <row r="192" spans="1:2" x14ac:dyDescent="0.2">
      <c r="A192" s="4" t="s">
        <v>4684</v>
      </c>
      <c r="B192" s="4" t="s">
        <v>6780</v>
      </c>
    </row>
    <row r="193" spans="1:2" x14ac:dyDescent="0.2">
      <c r="A193" s="4" t="s">
        <v>6404</v>
      </c>
      <c r="B193" s="4" t="s">
        <v>4013</v>
      </c>
    </row>
    <row r="194" spans="1:2" x14ac:dyDescent="0.2">
      <c r="A194" s="4" t="s">
        <v>4384</v>
      </c>
      <c r="B194" s="27" t="s">
        <v>4013</v>
      </c>
    </row>
    <row r="195" spans="1:2" x14ac:dyDescent="0.2">
      <c r="A195" s="150" t="s">
        <v>6032</v>
      </c>
      <c r="B195" s="4" t="s">
        <v>6885</v>
      </c>
    </row>
    <row r="196" spans="1:2" x14ac:dyDescent="0.2">
      <c r="A196" s="150" t="s">
        <v>6033</v>
      </c>
      <c r="B196" s="4" t="s">
        <v>6886</v>
      </c>
    </row>
    <row r="197" spans="1:2" x14ac:dyDescent="0.2">
      <c r="A197" s="150" t="s">
        <v>6034</v>
      </c>
      <c r="B197" s="4" t="s">
        <v>6885</v>
      </c>
    </row>
    <row r="198" spans="1:2" x14ac:dyDescent="0.2">
      <c r="A198" s="150" t="s">
        <v>6035</v>
      </c>
      <c r="B198" s="4" t="s">
        <v>6885</v>
      </c>
    </row>
    <row r="199" spans="1:2" x14ac:dyDescent="0.2">
      <c r="A199" s="150" t="s">
        <v>6036</v>
      </c>
      <c r="B199" s="4" t="s">
        <v>6885</v>
      </c>
    </row>
    <row r="200" spans="1:2" x14ac:dyDescent="0.2">
      <c r="A200" s="4" t="s">
        <v>6170</v>
      </c>
      <c r="B200" s="4" t="s">
        <v>4013</v>
      </c>
    </row>
    <row r="201" spans="1:2" x14ac:dyDescent="0.2">
      <c r="A201" s="148" t="s">
        <v>4271</v>
      </c>
      <c r="B201" s="27" t="s">
        <v>4013</v>
      </c>
    </row>
    <row r="202" spans="1:2" x14ac:dyDescent="0.2">
      <c r="A202" s="148" t="s">
        <v>6158</v>
      </c>
      <c r="B202" s="4" t="s">
        <v>4013</v>
      </c>
    </row>
    <row r="203" spans="1:2" x14ac:dyDescent="0.2">
      <c r="A203" s="4" t="s">
        <v>6612</v>
      </c>
      <c r="B203" s="4" t="s">
        <v>6938</v>
      </c>
    </row>
    <row r="204" spans="1:2" x14ac:dyDescent="0.2">
      <c r="A204" s="4" t="s">
        <v>5008</v>
      </c>
      <c r="B204" s="4" t="s">
        <v>6766</v>
      </c>
    </row>
    <row r="205" spans="1:2" x14ac:dyDescent="0.2">
      <c r="A205" s="4" t="s">
        <v>6467</v>
      </c>
      <c r="B205" s="4" t="s">
        <v>6938</v>
      </c>
    </row>
    <row r="206" spans="1:2" x14ac:dyDescent="0.2">
      <c r="A206" s="150" t="s">
        <v>5452</v>
      </c>
      <c r="B206" s="4" t="s">
        <v>6835</v>
      </c>
    </row>
    <row r="207" spans="1:2" x14ac:dyDescent="0.2">
      <c r="A207" s="4" t="s">
        <v>4385</v>
      </c>
      <c r="B207" s="27" t="s">
        <v>4013</v>
      </c>
    </row>
    <row r="208" spans="1:2" x14ac:dyDescent="0.2">
      <c r="A208" s="4" t="s">
        <v>4385</v>
      </c>
      <c r="B208" s="4" t="s">
        <v>4013</v>
      </c>
    </row>
    <row r="209" spans="1:2" x14ac:dyDescent="0.2">
      <c r="A209" s="150" t="s">
        <v>5672</v>
      </c>
      <c r="B209" s="4" t="s">
        <v>6871</v>
      </c>
    </row>
    <row r="210" spans="1:2" x14ac:dyDescent="0.2">
      <c r="A210" s="164" t="s">
        <v>5986</v>
      </c>
      <c r="B210" s="4" t="s">
        <v>6884</v>
      </c>
    </row>
    <row r="211" spans="1:2" x14ac:dyDescent="0.2">
      <c r="A211" s="148" t="s">
        <v>5984</v>
      </c>
      <c r="B211" s="4" t="s">
        <v>6884</v>
      </c>
    </row>
    <row r="212" spans="1:2" x14ac:dyDescent="0.2">
      <c r="A212" s="4" t="s">
        <v>6468</v>
      </c>
      <c r="B212" s="4" t="s">
        <v>6938</v>
      </c>
    </row>
    <row r="213" spans="1:2" x14ac:dyDescent="0.2">
      <c r="A213" s="4" t="s">
        <v>6469</v>
      </c>
      <c r="B213" s="4" t="s">
        <v>6938</v>
      </c>
    </row>
    <row r="214" spans="1:2" x14ac:dyDescent="0.2">
      <c r="A214" s="150" t="s">
        <v>5453</v>
      </c>
      <c r="B214" s="4" t="s">
        <v>6835</v>
      </c>
    </row>
    <row r="215" spans="1:2" x14ac:dyDescent="0.2">
      <c r="A215" s="4" t="s">
        <v>5112</v>
      </c>
      <c r="B215" s="4" t="s">
        <v>6766</v>
      </c>
    </row>
    <row r="216" spans="1:2" x14ac:dyDescent="0.2">
      <c r="A216" s="4" t="s">
        <v>5113</v>
      </c>
      <c r="B216" s="4" t="s">
        <v>6766</v>
      </c>
    </row>
    <row r="217" spans="1:2" x14ac:dyDescent="0.2">
      <c r="A217" s="4" t="s">
        <v>5114</v>
      </c>
      <c r="B217" s="4" t="s">
        <v>6766</v>
      </c>
    </row>
    <row r="218" spans="1:2" x14ac:dyDescent="0.2">
      <c r="A218" s="4" t="s">
        <v>5985</v>
      </c>
      <c r="B218" s="4" t="s">
        <v>6884</v>
      </c>
    </row>
    <row r="219" spans="1:2" x14ac:dyDescent="0.2">
      <c r="A219" s="4" t="s">
        <v>6436</v>
      </c>
      <c r="B219" s="4" t="s">
        <v>4013</v>
      </c>
    </row>
    <row r="220" spans="1:2" x14ac:dyDescent="0.2">
      <c r="A220" s="4" t="s">
        <v>6277</v>
      </c>
      <c r="B220" s="4" t="s">
        <v>6913</v>
      </c>
    </row>
    <row r="221" spans="1:2" x14ac:dyDescent="0.2">
      <c r="A221" s="4" t="s">
        <v>5331</v>
      </c>
      <c r="B221" s="150" t="s">
        <v>4013</v>
      </c>
    </row>
    <row r="222" spans="1:2" x14ac:dyDescent="0.2">
      <c r="A222" s="150" t="s">
        <v>5454</v>
      </c>
      <c r="B222" s="4" t="s">
        <v>6832</v>
      </c>
    </row>
    <row r="223" spans="1:2" x14ac:dyDescent="0.2">
      <c r="A223" s="150" t="s">
        <v>5455</v>
      </c>
      <c r="B223" s="4" t="s">
        <v>6840</v>
      </c>
    </row>
    <row r="224" spans="1:2" x14ac:dyDescent="0.2">
      <c r="A224" s="150" t="s">
        <v>5456</v>
      </c>
      <c r="B224" s="4" t="s">
        <v>6831</v>
      </c>
    </row>
    <row r="225" spans="1:2" x14ac:dyDescent="0.2">
      <c r="A225" s="150" t="s">
        <v>5831</v>
      </c>
      <c r="B225" s="4" t="s">
        <v>6879</v>
      </c>
    </row>
    <row r="226" spans="1:2" x14ac:dyDescent="0.2">
      <c r="A226" s="150" t="s">
        <v>5832</v>
      </c>
      <c r="B226" s="4" t="s">
        <v>6879</v>
      </c>
    </row>
    <row r="227" spans="1:2" x14ac:dyDescent="0.2">
      <c r="A227" s="150" t="s">
        <v>5457</v>
      </c>
      <c r="B227" s="4" t="s">
        <v>6841</v>
      </c>
    </row>
    <row r="228" spans="1:2" x14ac:dyDescent="0.2">
      <c r="A228" s="150" t="s">
        <v>5901</v>
      </c>
      <c r="B228" s="4" t="s">
        <v>6883</v>
      </c>
    </row>
    <row r="229" spans="1:2" x14ac:dyDescent="0.2">
      <c r="A229" s="150" t="s">
        <v>5833</v>
      </c>
      <c r="B229" s="4" t="s">
        <v>6879</v>
      </c>
    </row>
    <row r="230" spans="1:2" x14ac:dyDescent="0.2">
      <c r="A230" s="150" t="s">
        <v>5834</v>
      </c>
      <c r="B230" s="4" t="s">
        <v>6879</v>
      </c>
    </row>
    <row r="231" spans="1:2" x14ac:dyDescent="0.2">
      <c r="A231" s="4" t="s">
        <v>6386</v>
      </c>
      <c r="B231" s="4" t="s">
        <v>6756</v>
      </c>
    </row>
    <row r="232" spans="1:2" x14ac:dyDescent="0.2">
      <c r="A232" s="4" t="s">
        <v>4685</v>
      </c>
      <c r="B232" s="4" t="s">
        <v>6781</v>
      </c>
    </row>
    <row r="233" spans="1:2" x14ac:dyDescent="0.2">
      <c r="A233" s="4" t="s">
        <v>6278</v>
      </c>
      <c r="B233" s="4" t="s">
        <v>6910</v>
      </c>
    </row>
    <row r="234" spans="1:2" x14ac:dyDescent="0.2">
      <c r="A234" s="150" t="s">
        <v>5458</v>
      </c>
      <c r="B234" s="4" t="s">
        <v>6842</v>
      </c>
    </row>
    <row r="235" spans="1:2" x14ac:dyDescent="0.2">
      <c r="A235" s="4" t="s">
        <v>6252</v>
      </c>
      <c r="B235" s="4" t="s">
        <v>6907</v>
      </c>
    </row>
    <row r="236" spans="1:2" x14ac:dyDescent="0.2">
      <c r="A236" s="43" t="s">
        <v>6077</v>
      </c>
      <c r="B236" s="159" t="s">
        <v>6887</v>
      </c>
    </row>
    <row r="237" spans="1:2" x14ac:dyDescent="0.2">
      <c r="A237" s="148" t="s">
        <v>5957</v>
      </c>
      <c r="B237" s="4" t="s">
        <v>4013</v>
      </c>
    </row>
    <row r="238" spans="1:2" x14ac:dyDescent="0.2">
      <c r="A238" s="150" t="s">
        <v>5673</v>
      </c>
      <c r="B238" s="4" t="s">
        <v>6872</v>
      </c>
    </row>
    <row r="239" spans="1:2" x14ac:dyDescent="0.2">
      <c r="A239" s="4" t="s">
        <v>6171</v>
      </c>
      <c r="B239" s="4" t="s">
        <v>4013</v>
      </c>
    </row>
    <row r="240" spans="1:2" x14ac:dyDescent="0.2">
      <c r="A240" s="4" t="s">
        <v>4404</v>
      </c>
      <c r="B240" s="27" t="s">
        <v>4013</v>
      </c>
    </row>
    <row r="241" spans="1:2" x14ac:dyDescent="0.2">
      <c r="A241" s="4" t="s">
        <v>4686</v>
      </c>
      <c r="B241" s="4" t="s">
        <v>6779</v>
      </c>
    </row>
    <row r="242" spans="1:2" x14ac:dyDescent="0.2">
      <c r="A242" s="4" t="s">
        <v>4687</v>
      </c>
      <c r="B242" s="4" t="s">
        <v>6780</v>
      </c>
    </row>
    <row r="243" spans="1:2" x14ac:dyDescent="0.2">
      <c r="A243" s="4" t="s">
        <v>4836</v>
      </c>
      <c r="B243" s="4" t="s">
        <v>6766</v>
      </c>
    </row>
    <row r="244" spans="1:2" x14ac:dyDescent="0.2">
      <c r="A244" s="4" t="s">
        <v>4837</v>
      </c>
      <c r="B244" s="4" t="s">
        <v>6766</v>
      </c>
    </row>
    <row r="245" spans="1:2" x14ac:dyDescent="0.2">
      <c r="A245" s="4" t="s">
        <v>4617</v>
      </c>
      <c r="B245" s="4" t="s">
        <v>6766</v>
      </c>
    </row>
    <row r="246" spans="1:2" x14ac:dyDescent="0.2">
      <c r="A246" s="150" t="s">
        <v>5374</v>
      </c>
      <c r="B246" s="4" t="s">
        <v>6828</v>
      </c>
    </row>
    <row r="247" spans="1:2" x14ac:dyDescent="0.2">
      <c r="A247" s="4" t="s">
        <v>6180</v>
      </c>
      <c r="B247" s="4" t="s">
        <v>6906</v>
      </c>
    </row>
    <row r="248" spans="1:2" x14ac:dyDescent="0.2">
      <c r="A248" s="150" t="s">
        <v>5835</v>
      </c>
      <c r="B248" s="4" t="s">
        <v>6879</v>
      </c>
    </row>
    <row r="249" spans="1:2" x14ac:dyDescent="0.2">
      <c r="A249" s="150" t="s">
        <v>5836</v>
      </c>
      <c r="B249" s="4" t="s">
        <v>6879</v>
      </c>
    </row>
    <row r="250" spans="1:2" x14ac:dyDescent="0.2">
      <c r="A250" s="4" t="s">
        <v>4688</v>
      </c>
      <c r="B250" s="4" t="s">
        <v>6782</v>
      </c>
    </row>
    <row r="251" spans="1:2" x14ac:dyDescent="0.2">
      <c r="A251" s="4" t="s">
        <v>4942</v>
      </c>
      <c r="B251" s="4" t="s">
        <v>6766</v>
      </c>
    </row>
    <row r="252" spans="1:2" x14ac:dyDescent="0.2">
      <c r="A252" s="4" t="s">
        <v>6181</v>
      </c>
      <c r="B252" s="4" t="s">
        <v>6906</v>
      </c>
    </row>
    <row r="253" spans="1:2" x14ac:dyDescent="0.2">
      <c r="A253" s="4" t="s">
        <v>6403</v>
      </c>
      <c r="B253" s="4" t="s">
        <v>6756</v>
      </c>
    </row>
    <row r="254" spans="1:2" x14ac:dyDescent="0.2">
      <c r="A254" s="4" t="s">
        <v>4021</v>
      </c>
      <c r="B254" s="4" t="s">
        <v>6766</v>
      </c>
    </row>
    <row r="255" spans="1:2" x14ac:dyDescent="0.2">
      <c r="A255" s="4" t="s">
        <v>4618</v>
      </c>
      <c r="B255" s="4" t="s">
        <v>6766</v>
      </c>
    </row>
    <row r="256" spans="1:2" x14ac:dyDescent="0.2">
      <c r="A256" s="4" t="s">
        <v>4619</v>
      </c>
      <c r="B256" s="4" t="s">
        <v>6766</v>
      </c>
    </row>
    <row r="257" spans="1:2" x14ac:dyDescent="0.2">
      <c r="A257" s="4" t="s">
        <v>4620</v>
      </c>
      <c r="B257" s="4" t="s">
        <v>6766</v>
      </c>
    </row>
    <row r="258" spans="1:2" x14ac:dyDescent="0.2">
      <c r="A258" s="4" t="s">
        <v>4621</v>
      </c>
      <c r="B258" s="4" t="s">
        <v>6766</v>
      </c>
    </row>
    <row r="259" spans="1:2" x14ac:dyDescent="0.2">
      <c r="A259" s="150" t="s">
        <v>5459</v>
      </c>
      <c r="B259" s="4" t="s">
        <v>6843</v>
      </c>
    </row>
    <row r="260" spans="1:2" x14ac:dyDescent="0.2">
      <c r="A260" s="4" t="s">
        <v>6244</v>
      </c>
      <c r="B260" s="4" t="s">
        <v>6906</v>
      </c>
    </row>
    <row r="261" spans="1:2" x14ac:dyDescent="0.2">
      <c r="A261" s="4" t="s">
        <v>6200</v>
      </c>
      <c r="B261" s="4" t="s">
        <v>6906</v>
      </c>
    </row>
    <row r="262" spans="1:2" x14ac:dyDescent="0.2">
      <c r="A262" s="150" t="s">
        <v>5460</v>
      </c>
      <c r="B262" s="4" t="s">
        <v>6844</v>
      </c>
    </row>
    <row r="263" spans="1:2" x14ac:dyDescent="0.2">
      <c r="A263" s="4" t="s">
        <v>4622</v>
      </c>
      <c r="B263" s="4" t="s">
        <v>6766</v>
      </c>
    </row>
    <row r="264" spans="1:2" x14ac:dyDescent="0.2">
      <c r="A264" s="4" t="s">
        <v>4689</v>
      </c>
      <c r="B264" s="4" t="s">
        <v>6783</v>
      </c>
    </row>
    <row r="265" spans="1:2" x14ac:dyDescent="0.2">
      <c r="A265" s="4" t="s">
        <v>4690</v>
      </c>
      <c r="B265" s="4" t="s">
        <v>6783</v>
      </c>
    </row>
    <row r="266" spans="1:2" x14ac:dyDescent="0.2">
      <c r="A266" s="4" t="s">
        <v>4691</v>
      </c>
      <c r="B266" s="4" t="s">
        <v>6784</v>
      </c>
    </row>
    <row r="267" spans="1:2" x14ac:dyDescent="0.2">
      <c r="A267" s="4" t="s">
        <v>4692</v>
      </c>
      <c r="B267" s="4" t="s">
        <v>6785</v>
      </c>
    </row>
    <row r="268" spans="1:2" x14ac:dyDescent="0.2">
      <c r="A268" s="4" t="s">
        <v>4693</v>
      </c>
      <c r="B268" s="4" t="s">
        <v>6784</v>
      </c>
    </row>
    <row r="269" spans="1:2" x14ac:dyDescent="0.2">
      <c r="A269" s="4" t="s">
        <v>4697</v>
      </c>
      <c r="B269" s="4" t="s">
        <v>6783</v>
      </c>
    </row>
    <row r="270" spans="1:2" x14ac:dyDescent="0.2">
      <c r="A270" s="4" t="s">
        <v>4694</v>
      </c>
      <c r="B270" s="4" t="s">
        <v>6785</v>
      </c>
    </row>
    <row r="271" spans="1:2" x14ac:dyDescent="0.2">
      <c r="A271" s="4" t="s">
        <v>4695</v>
      </c>
      <c r="B271" s="4" t="s">
        <v>6784</v>
      </c>
    </row>
    <row r="272" spans="1:2" x14ac:dyDescent="0.2">
      <c r="A272" s="4" t="s">
        <v>4696</v>
      </c>
      <c r="B272" s="4" t="s">
        <v>6784</v>
      </c>
    </row>
    <row r="273" spans="1:2" x14ac:dyDescent="0.2">
      <c r="A273" s="4" t="s">
        <v>4698</v>
      </c>
      <c r="B273" s="4" t="s">
        <v>6784</v>
      </c>
    </row>
    <row r="274" spans="1:2" x14ac:dyDescent="0.2">
      <c r="A274" s="150" t="s">
        <v>4699</v>
      </c>
      <c r="B274" s="150" t="s">
        <v>6783</v>
      </c>
    </row>
    <row r="275" spans="1:2" x14ac:dyDescent="0.2">
      <c r="A275" s="150" t="s">
        <v>4700</v>
      </c>
      <c r="B275" s="150" t="s">
        <v>6786</v>
      </c>
    </row>
    <row r="276" spans="1:2" x14ac:dyDescent="0.2">
      <c r="A276" s="150" t="s">
        <v>4701</v>
      </c>
      <c r="B276" s="150" t="s">
        <v>6787</v>
      </c>
    </row>
    <row r="277" spans="1:2" x14ac:dyDescent="0.2">
      <c r="A277" s="150" t="s">
        <v>4702</v>
      </c>
      <c r="B277" s="150" t="s">
        <v>6783</v>
      </c>
    </row>
    <row r="278" spans="1:2" x14ac:dyDescent="0.2">
      <c r="A278" s="150" t="s">
        <v>4703</v>
      </c>
      <c r="B278" s="150" t="s">
        <v>6783</v>
      </c>
    </row>
    <row r="279" spans="1:2" x14ac:dyDescent="0.2">
      <c r="A279" s="150" t="s">
        <v>4704</v>
      </c>
      <c r="B279" s="150" t="s">
        <v>6783</v>
      </c>
    </row>
    <row r="280" spans="1:2" x14ac:dyDescent="0.2">
      <c r="A280" s="150" t="s">
        <v>4705</v>
      </c>
      <c r="B280" s="150" t="s">
        <v>6783</v>
      </c>
    </row>
    <row r="281" spans="1:2" x14ac:dyDescent="0.2">
      <c r="A281" s="150" t="s">
        <v>4706</v>
      </c>
      <c r="B281" s="150" t="s">
        <v>6783</v>
      </c>
    </row>
    <row r="282" spans="1:2" x14ac:dyDescent="0.2">
      <c r="A282" s="150" t="s">
        <v>4707</v>
      </c>
      <c r="B282" s="150" t="s">
        <v>6783</v>
      </c>
    </row>
    <row r="283" spans="1:2" x14ac:dyDescent="0.2">
      <c r="A283" s="150" t="s">
        <v>4708</v>
      </c>
      <c r="B283" s="150" t="s">
        <v>6783</v>
      </c>
    </row>
    <row r="284" spans="1:2" x14ac:dyDescent="0.2">
      <c r="A284" s="150" t="s">
        <v>4709</v>
      </c>
      <c r="B284" s="150" t="s">
        <v>6784</v>
      </c>
    </row>
    <row r="285" spans="1:2" x14ac:dyDescent="0.2">
      <c r="A285" s="150" t="s">
        <v>4710</v>
      </c>
      <c r="B285" s="150" t="s">
        <v>6784</v>
      </c>
    </row>
    <row r="286" spans="1:2" x14ac:dyDescent="0.2">
      <c r="A286" s="4" t="s">
        <v>4943</v>
      </c>
      <c r="B286" s="4" t="s">
        <v>6766</v>
      </c>
    </row>
    <row r="287" spans="1:2" x14ac:dyDescent="0.2">
      <c r="A287" s="150" t="s">
        <v>4712</v>
      </c>
      <c r="B287" s="150" t="s">
        <v>6788</v>
      </c>
    </row>
    <row r="288" spans="1:2" x14ac:dyDescent="0.2">
      <c r="A288" s="150" t="s">
        <v>5375</v>
      </c>
      <c r="B288" s="4" t="s">
        <v>6827</v>
      </c>
    </row>
    <row r="289" spans="1:2" x14ac:dyDescent="0.2">
      <c r="A289" s="150" t="s">
        <v>5376</v>
      </c>
      <c r="B289" s="4" t="s">
        <v>6828</v>
      </c>
    </row>
    <row r="290" spans="1:2" x14ac:dyDescent="0.2">
      <c r="A290" s="4" t="s">
        <v>6021</v>
      </c>
      <c r="B290" s="4" t="s">
        <v>4013</v>
      </c>
    </row>
    <row r="291" spans="1:2" x14ac:dyDescent="0.2">
      <c r="A291" s="4" t="s">
        <v>6174</v>
      </c>
      <c r="B291" s="4" t="s">
        <v>4013</v>
      </c>
    </row>
    <row r="292" spans="1:2" x14ac:dyDescent="0.2">
      <c r="A292" s="4" t="s">
        <v>6182</v>
      </c>
      <c r="B292" s="4" t="s">
        <v>6906</v>
      </c>
    </row>
    <row r="293" spans="1:2" x14ac:dyDescent="0.2">
      <c r="A293" s="150" t="s">
        <v>5902</v>
      </c>
      <c r="B293" s="4" t="s">
        <v>6883</v>
      </c>
    </row>
    <row r="294" spans="1:2" x14ac:dyDescent="0.2">
      <c r="A294" s="4" t="s">
        <v>4944</v>
      </c>
      <c r="B294" s="4" t="s">
        <v>6800</v>
      </c>
    </row>
    <row r="295" spans="1:2" x14ac:dyDescent="0.2">
      <c r="A295" s="150" t="s">
        <v>5674</v>
      </c>
      <c r="B295" s="4" t="s">
        <v>6866</v>
      </c>
    </row>
    <row r="296" spans="1:2" x14ac:dyDescent="0.2">
      <c r="A296" s="4" t="s">
        <v>6427</v>
      </c>
      <c r="B296" s="4" t="s">
        <v>4013</v>
      </c>
    </row>
    <row r="297" spans="1:2" x14ac:dyDescent="0.2">
      <c r="A297" s="153" t="s">
        <v>4552</v>
      </c>
      <c r="B297" s="4" t="s">
        <v>4013</v>
      </c>
    </row>
    <row r="298" spans="1:2" x14ac:dyDescent="0.2">
      <c r="A298" s="4" t="s">
        <v>4668</v>
      </c>
      <c r="B298" s="4" t="s">
        <v>6778</v>
      </c>
    </row>
    <row r="299" spans="1:2" x14ac:dyDescent="0.2">
      <c r="A299" s="150" t="s">
        <v>5837</v>
      </c>
      <c r="B299" s="4" t="s">
        <v>6880</v>
      </c>
    </row>
    <row r="300" spans="1:2" x14ac:dyDescent="0.2">
      <c r="A300" s="150" t="s">
        <v>6078</v>
      </c>
      <c r="B300" s="4" t="s">
        <v>6885</v>
      </c>
    </row>
    <row r="301" spans="1:2" x14ac:dyDescent="0.2">
      <c r="A301" s="4" t="s">
        <v>6437</v>
      </c>
      <c r="B301" s="4" t="s">
        <v>4013</v>
      </c>
    </row>
    <row r="302" spans="1:2" x14ac:dyDescent="0.2">
      <c r="A302" s="4" t="s">
        <v>6183</v>
      </c>
      <c r="B302" s="4" t="s">
        <v>6906</v>
      </c>
    </row>
    <row r="303" spans="1:2" x14ac:dyDescent="0.2">
      <c r="A303" s="4" t="s">
        <v>5083</v>
      </c>
      <c r="B303" s="4" t="s">
        <v>6766</v>
      </c>
    </row>
    <row r="304" spans="1:2" x14ac:dyDescent="0.2">
      <c r="A304" s="4" t="s">
        <v>6122</v>
      </c>
      <c r="B304" s="4" t="s">
        <v>4013</v>
      </c>
    </row>
    <row r="305" spans="1:2" x14ac:dyDescent="0.2">
      <c r="A305" s="148" t="s">
        <v>5318</v>
      </c>
      <c r="B305" s="4" t="s">
        <v>6826</v>
      </c>
    </row>
    <row r="306" spans="1:2" x14ac:dyDescent="0.2">
      <c r="A306" s="4" t="s">
        <v>6279</v>
      </c>
      <c r="B306" s="4" t="s">
        <v>6911</v>
      </c>
    </row>
    <row r="307" spans="1:2" x14ac:dyDescent="0.2">
      <c r="A307" s="4" t="s">
        <v>6388</v>
      </c>
      <c r="B307" s="4" t="s">
        <v>6756</v>
      </c>
    </row>
    <row r="308" spans="1:2" x14ac:dyDescent="0.2">
      <c r="A308" s="4" t="s">
        <v>4439</v>
      </c>
      <c r="B308" s="4" t="s">
        <v>6759</v>
      </c>
    </row>
    <row r="309" spans="1:2" x14ac:dyDescent="0.2">
      <c r="A309" s="150" t="s">
        <v>5461</v>
      </c>
      <c r="B309" s="4" t="s">
        <v>6844</v>
      </c>
    </row>
    <row r="310" spans="1:2" x14ac:dyDescent="0.2">
      <c r="A310" s="4" t="s">
        <v>6134</v>
      </c>
      <c r="B310" s="4" t="s">
        <v>4013</v>
      </c>
    </row>
    <row r="311" spans="1:2" x14ac:dyDescent="0.2">
      <c r="A311" s="4" t="s">
        <v>5115</v>
      </c>
      <c r="B311" s="4" t="s">
        <v>6766</v>
      </c>
    </row>
    <row r="312" spans="1:2" x14ac:dyDescent="0.2">
      <c r="A312" s="153" t="s">
        <v>4553</v>
      </c>
      <c r="B312" s="4" t="s">
        <v>4013</v>
      </c>
    </row>
    <row r="313" spans="1:2" x14ac:dyDescent="0.2">
      <c r="A313" s="4" t="s">
        <v>4838</v>
      </c>
      <c r="B313" s="4" t="s">
        <v>6766</v>
      </c>
    </row>
    <row r="314" spans="1:2" x14ac:dyDescent="0.2">
      <c r="A314" s="4" t="s">
        <v>4945</v>
      </c>
      <c r="B314" s="4" t="s">
        <v>6766</v>
      </c>
    </row>
    <row r="315" spans="1:2" x14ac:dyDescent="0.2">
      <c r="A315" s="4" t="s">
        <v>4946</v>
      </c>
      <c r="B315" s="4" t="s">
        <v>6766</v>
      </c>
    </row>
    <row r="316" spans="1:2" x14ac:dyDescent="0.2">
      <c r="A316" s="163" t="s">
        <v>5973</v>
      </c>
      <c r="B316" s="4" t="s">
        <v>4013</v>
      </c>
    </row>
    <row r="317" spans="1:2" x14ac:dyDescent="0.2">
      <c r="A317" s="148" t="s">
        <v>6156</v>
      </c>
      <c r="B317" s="4" t="s">
        <v>4013</v>
      </c>
    </row>
    <row r="318" spans="1:2" x14ac:dyDescent="0.2">
      <c r="A318" s="150" t="s">
        <v>5675</v>
      </c>
      <c r="B318" s="4" t="s">
        <v>6866</v>
      </c>
    </row>
    <row r="319" spans="1:2" x14ac:dyDescent="0.2">
      <c r="A319" s="148" t="s">
        <v>4318</v>
      </c>
      <c r="B319" s="27" t="s">
        <v>4013</v>
      </c>
    </row>
    <row r="320" spans="1:2" x14ac:dyDescent="0.2">
      <c r="A320" s="4" t="s">
        <v>4624</v>
      </c>
      <c r="B320" s="4" t="s">
        <v>6766</v>
      </c>
    </row>
    <row r="321" spans="1:2" x14ac:dyDescent="0.2">
      <c r="A321" s="4" t="s">
        <v>4623</v>
      </c>
      <c r="B321" s="4" t="s">
        <v>6766</v>
      </c>
    </row>
    <row r="322" spans="1:2" x14ac:dyDescent="0.2">
      <c r="A322" s="150" t="s">
        <v>6280</v>
      </c>
      <c r="B322" s="4" t="s">
        <v>6912</v>
      </c>
    </row>
    <row r="323" spans="1:2" x14ac:dyDescent="0.2">
      <c r="A323" s="27" t="s">
        <v>4319</v>
      </c>
      <c r="B323" s="27" t="s">
        <v>4013</v>
      </c>
    </row>
    <row r="324" spans="1:2" x14ac:dyDescent="0.2">
      <c r="A324" s="150" t="s">
        <v>5676</v>
      </c>
      <c r="B324" s="4" t="s">
        <v>6867</v>
      </c>
    </row>
    <row r="325" spans="1:2" x14ac:dyDescent="0.2">
      <c r="A325" s="150" t="s">
        <v>5462</v>
      </c>
      <c r="B325" s="4" t="s">
        <v>6843</v>
      </c>
    </row>
    <row r="326" spans="1:2" x14ac:dyDescent="0.2">
      <c r="A326" s="4" t="s">
        <v>5116</v>
      </c>
      <c r="B326" s="4" t="s">
        <v>6766</v>
      </c>
    </row>
    <row r="327" spans="1:2" x14ac:dyDescent="0.2">
      <c r="A327" s="150" t="s">
        <v>5677</v>
      </c>
      <c r="B327" s="4" t="s">
        <v>6868</v>
      </c>
    </row>
    <row r="328" spans="1:2" x14ac:dyDescent="0.2">
      <c r="A328" s="4" t="s">
        <v>6281</v>
      </c>
      <c r="B328" s="4" t="s">
        <v>6910</v>
      </c>
    </row>
    <row r="329" spans="1:2" x14ac:dyDescent="0.2">
      <c r="A329" s="148" t="s">
        <v>4321</v>
      </c>
      <c r="B329" s="27" t="s">
        <v>4013</v>
      </c>
    </row>
    <row r="330" spans="1:2" x14ac:dyDescent="0.2">
      <c r="A330" s="4" t="s">
        <v>6470</v>
      </c>
      <c r="B330" s="4" t="s">
        <v>6938</v>
      </c>
    </row>
    <row r="331" spans="1:2" x14ac:dyDescent="0.2">
      <c r="A331" s="27" t="s">
        <v>4326</v>
      </c>
      <c r="B331" s="27" t="s">
        <v>4013</v>
      </c>
    </row>
    <row r="332" spans="1:2" x14ac:dyDescent="0.2">
      <c r="A332" s="4" t="s">
        <v>6224</v>
      </c>
      <c r="B332" s="4" t="s">
        <v>6906</v>
      </c>
    </row>
    <row r="333" spans="1:2" x14ac:dyDescent="0.2">
      <c r="A333" s="150" t="s">
        <v>5377</v>
      </c>
      <c r="B333" s="150" t="s">
        <v>6827</v>
      </c>
    </row>
    <row r="334" spans="1:2" x14ac:dyDescent="0.2">
      <c r="A334" s="4" t="s">
        <v>6282</v>
      </c>
      <c r="B334" s="4" t="s">
        <v>6914</v>
      </c>
    </row>
    <row r="335" spans="1:2" x14ac:dyDescent="0.2">
      <c r="A335" s="150" t="s">
        <v>5678</v>
      </c>
      <c r="B335" s="4" t="s">
        <v>6873</v>
      </c>
    </row>
    <row r="336" spans="1:2" x14ac:dyDescent="0.2">
      <c r="A336" s="4" t="s">
        <v>6405</v>
      </c>
      <c r="B336" s="4" t="s">
        <v>4013</v>
      </c>
    </row>
    <row r="337" spans="1:2" x14ac:dyDescent="0.2">
      <c r="A337" s="150" t="s">
        <v>5679</v>
      </c>
      <c r="B337" s="4" t="s">
        <v>6871</v>
      </c>
    </row>
    <row r="338" spans="1:2" x14ac:dyDescent="0.2">
      <c r="A338" s="150" t="s">
        <v>5680</v>
      </c>
      <c r="B338" s="4" t="s">
        <v>6863</v>
      </c>
    </row>
    <row r="339" spans="1:2" x14ac:dyDescent="0.2">
      <c r="A339" s="150" t="s">
        <v>5681</v>
      </c>
      <c r="B339" s="4" t="s">
        <v>6867</v>
      </c>
    </row>
    <row r="340" spans="1:2" x14ac:dyDescent="0.2">
      <c r="A340" s="4" t="s">
        <v>6283</v>
      </c>
      <c r="B340" s="4" t="s">
        <v>6910</v>
      </c>
    </row>
    <row r="341" spans="1:2" x14ac:dyDescent="0.2">
      <c r="A341" s="4" t="s">
        <v>6284</v>
      </c>
      <c r="B341" s="4" t="s">
        <v>6913</v>
      </c>
    </row>
    <row r="342" spans="1:2" x14ac:dyDescent="0.2">
      <c r="A342" s="4" t="s">
        <v>6285</v>
      </c>
      <c r="B342" s="4" t="s">
        <v>6915</v>
      </c>
    </row>
    <row r="343" spans="1:2" x14ac:dyDescent="0.2">
      <c r="A343" s="150" t="s">
        <v>5378</v>
      </c>
      <c r="B343" s="4" t="s">
        <v>6828</v>
      </c>
    </row>
    <row r="344" spans="1:2" x14ac:dyDescent="0.2">
      <c r="A344" s="4" t="s">
        <v>4347</v>
      </c>
      <c r="B344" s="27" t="s">
        <v>4013</v>
      </c>
    </row>
    <row r="345" spans="1:2" x14ac:dyDescent="0.2">
      <c r="A345" s="150" t="s">
        <v>5838</v>
      </c>
      <c r="B345" s="4" t="s">
        <v>6879</v>
      </c>
    </row>
    <row r="346" spans="1:2" x14ac:dyDescent="0.2">
      <c r="A346" s="150" t="s">
        <v>6286</v>
      </c>
      <c r="B346" s="4" t="s">
        <v>6913</v>
      </c>
    </row>
    <row r="347" spans="1:2" x14ac:dyDescent="0.2">
      <c r="A347" s="150" t="s">
        <v>5463</v>
      </c>
      <c r="B347" s="4" t="s">
        <v>6832</v>
      </c>
    </row>
    <row r="348" spans="1:2" x14ac:dyDescent="0.2">
      <c r="A348" s="150" t="s">
        <v>5682</v>
      </c>
      <c r="B348" s="4" t="s">
        <v>6867</v>
      </c>
    </row>
    <row r="349" spans="1:2" x14ac:dyDescent="0.2">
      <c r="A349" s="4" t="s">
        <v>4625</v>
      </c>
      <c r="B349" s="4" t="s">
        <v>6766</v>
      </c>
    </row>
    <row r="350" spans="1:2" x14ac:dyDescent="0.2">
      <c r="A350" s="4" t="s">
        <v>6002</v>
      </c>
      <c r="B350" s="4" t="s">
        <v>4013</v>
      </c>
    </row>
    <row r="351" spans="1:2" x14ac:dyDescent="0.2">
      <c r="A351" s="150" t="s">
        <v>5839</v>
      </c>
      <c r="B351" s="4" t="s">
        <v>6879</v>
      </c>
    </row>
    <row r="352" spans="1:2" x14ac:dyDescent="0.2">
      <c r="A352" s="4" t="s">
        <v>6471</v>
      </c>
      <c r="B352" s="4" t="s">
        <v>6938</v>
      </c>
    </row>
    <row r="353" spans="1:2" x14ac:dyDescent="0.2">
      <c r="A353" s="4" t="s">
        <v>6201</v>
      </c>
      <c r="B353" s="4" t="s">
        <v>6906</v>
      </c>
    </row>
    <row r="354" spans="1:2" x14ac:dyDescent="0.2">
      <c r="A354" s="150" t="s">
        <v>5683</v>
      </c>
      <c r="B354" s="4" t="s">
        <v>6863</v>
      </c>
    </row>
    <row r="355" spans="1:2" x14ac:dyDescent="0.2">
      <c r="A355" s="150" t="s">
        <v>5464</v>
      </c>
      <c r="B355" s="4" t="s">
        <v>6844</v>
      </c>
    </row>
    <row r="356" spans="1:2" x14ac:dyDescent="0.2">
      <c r="A356" s="150" t="s">
        <v>6079</v>
      </c>
      <c r="B356" s="4" t="s">
        <v>6885</v>
      </c>
    </row>
    <row r="357" spans="1:2" x14ac:dyDescent="0.2">
      <c r="A357" s="150" t="s">
        <v>5379</v>
      </c>
      <c r="B357" s="4" t="s">
        <v>6828</v>
      </c>
    </row>
    <row r="358" spans="1:2" x14ac:dyDescent="0.2">
      <c r="A358" s="150" t="s">
        <v>5684</v>
      </c>
      <c r="B358" s="4" t="s">
        <v>6867</v>
      </c>
    </row>
    <row r="359" spans="1:2" x14ac:dyDescent="0.2">
      <c r="A359" s="150" t="s">
        <v>5685</v>
      </c>
      <c r="B359" s="4" t="s">
        <v>6867</v>
      </c>
    </row>
    <row r="360" spans="1:2" x14ac:dyDescent="0.2">
      <c r="A360" s="150" t="s">
        <v>5686</v>
      </c>
      <c r="B360" s="4" t="s">
        <v>6867</v>
      </c>
    </row>
    <row r="361" spans="1:2" x14ac:dyDescent="0.2">
      <c r="A361" s="150" t="s">
        <v>5687</v>
      </c>
      <c r="B361" s="4" t="s">
        <v>6867</v>
      </c>
    </row>
    <row r="362" spans="1:2" x14ac:dyDescent="0.2">
      <c r="A362" s="150" t="s">
        <v>5688</v>
      </c>
      <c r="B362" s="4" t="s">
        <v>6867</v>
      </c>
    </row>
    <row r="363" spans="1:2" x14ac:dyDescent="0.2">
      <c r="A363" s="4" t="s">
        <v>181</v>
      </c>
      <c r="B363" s="4" t="s">
        <v>6910</v>
      </c>
    </row>
    <row r="364" spans="1:2" x14ac:dyDescent="0.2">
      <c r="A364" s="4" t="s">
        <v>6445</v>
      </c>
      <c r="B364" s="4" t="s">
        <v>4013</v>
      </c>
    </row>
    <row r="365" spans="1:2" x14ac:dyDescent="0.2">
      <c r="A365" s="4" t="s">
        <v>6472</v>
      </c>
      <c r="B365" s="4" t="s">
        <v>6938</v>
      </c>
    </row>
    <row r="366" spans="1:2" x14ac:dyDescent="0.2">
      <c r="A366" s="150" t="s">
        <v>5840</v>
      </c>
      <c r="B366" s="4" t="s">
        <v>6880</v>
      </c>
    </row>
    <row r="367" spans="1:2" x14ac:dyDescent="0.2">
      <c r="A367" s="150" t="s">
        <v>5841</v>
      </c>
      <c r="B367" s="4" t="s">
        <v>6880</v>
      </c>
    </row>
    <row r="368" spans="1:2" x14ac:dyDescent="0.2">
      <c r="A368" s="150" t="s">
        <v>5842</v>
      </c>
      <c r="B368" s="4" t="s">
        <v>6879</v>
      </c>
    </row>
    <row r="369" spans="1:2" x14ac:dyDescent="0.2">
      <c r="A369" s="150" t="s">
        <v>5843</v>
      </c>
      <c r="B369" s="4" t="s">
        <v>6879</v>
      </c>
    </row>
    <row r="370" spans="1:2" x14ac:dyDescent="0.2">
      <c r="A370" s="4" t="s">
        <v>6473</v>
      </c>
      <c r="B370" s="4" t="s">
        <v>6938</v>
      </c>
    </row>
    <row r="371" spans="1:2" x14ac:dyDescent="0.2">
      <c r="A371" s="4" t="s">
        <v>4420</v>
      </c>
      <c r="B371" s="4" t="s">
        <v>6742</v>
      </c>
    </row>
    <row r="372" spans="1:2" x14ac:dyDescent="0.2">
      <c r="A372" s="150" t="s">
        <v>5465</v>
      </c>
      <c r="B372" s="4" t="s">
        <v>6845</v>
      </c>
    </row>
    <row r="373" spans="1:2" x14ac:dyDescent="0.2">
      <c r="A373" s="148" t="s">
        <v>6287</v>
      </c>
      <c r="B373" s="4" t="s">
        <v>6915</v>
      </c>
    </row>
    <row r="374" spans="1:2" x14ac:dyDescent="0.2">
      <c r="A374" s="153" t="s">
        <v>4554</v>
      </c>
      <c r="B374" s="4" t="s">
        <v>4013</v>
      </c>
    </row>
    <row r="375" spans="1:2" x14ac:dyDescent="0.2">
      <c r="A375" s="4" t="s">
        <v>5009</v>
      </c>
      <c r="B375" s="4" t="s">
        <v>6766</v>
      </c>
    </row>
    <row r="376" spans="1:2" x14ac:dyDescent="0.2">
      <c r="A376" s="150" t="s">
        <v>5689</v>
      </c>
      <c r="B376" s="4" t="s">
        <v>6866</v>
      </c>
    </row>
    <row r="377" spans="1:2" x14ac:dyDescent="0.2">
      <c r="A377" s="150" t="s">
        <v>5690</v>
      </c>
      <c r="B377" s="4" t="s">
        <v>6863</v>
      </c>
    </row>
    <row r="378" spans="1:2" x14ac:dyDescent="0.2">
      <c r="A378" s="150" t="s">
        <v>5466</v>
      </c>
      <c r="B378" s="4" t="s">
        <v>6833</v>
      </c>
    </row>
    <row r="379" spans="1:2" x14ac:dyDescent="0.2">
      <c r="A379" s="27" t="s">
        <v>4276</v>
      </c>
      <c r="B379" s="27" t="s">
        <v>4013</v>
      </c>
    </row>
    <row r="380" spans="1:2" x14ac:dyDescent="0.2">
      <c r="A380" s="150" t="s">
        <v>5467</v>
      </c>
      <c r="B380" s="4" t="s">
        <v>6831</v>
      </c>
    </row>
    <row r="381" spans="1:2" x14ac:dyDescent="0.2">
      <c r="A381" s="4" t="s">
        <v>6288</v>
      </c>
      <c r="B381" s="4" t="s">
        <v>6916</v>
      </c>
    </row>
    <row r="382" spans="1:2" x14ac:dyDescent="0.2">
      <c r="A382" s="27" t="s">
        <v>6289</v>
      </c>
      <c r="B382" s="4" t="s">
        <v>6916</v>
      </c>
    </row>
    <row r="383" spans="1:2" x14ac:dyDescent="0.2">
      <c r="A383" s="4" t="s">
        <v>6290</v>
      </c>
      <c r="B383" s="4" t="s">
        <v>6913</v>
      </c>
    </row>
    <row r="384" spans="1:2" x14ac:dyDescent="0.2">
      <c r="A384" s="27" t="s">
        <v>4277</v>
      </c>
      <c r="B384" s="27" t="s">
        <v>4013</v>
      </c>
    </row>
    <row r="385" spans="1:2" x14ac:dyDescent="0.2">
      <c r="A385" s="4" t="s">
        <v>6291</v>
      </c>
      <c r="B385" s="4" t="s">
        <v>6910</v>
      </c>
    </row>
    <row r="386" spans="1:2" x14ac:dyDescent="0.2">
      <c r="A386" s="4" t="s">
        <v>6565</v>
      </c>
      <c r="B386" s="4" t="s">
        <v>6938</v>
      </c>
    </row>
    <row r="387" spans="1:2" x14ac:dyDescent="0.2">
      <c r="A387" s="27" t="s">
        <v>4327</v>
      </c>
      <c r="B387" s="27" t="s">
        <v>4013</v>
      </c>
    </row>
    <row r="388" spans="1:2" x14ac:dyDescent="0.2">
      <c r="A388" s="4" t="s">
        <v>4504</v>
      </c>
      <c r="B388" s="4" t="s">
        <v>4013</v>
      </c>
    </row>
    <row r="389" spans="1:2" x14ac:dyDescent="0.2">
      <c r="A389" s="150" t="s">
        <v>6292</v>
      </c>
      <c r="B389" s="4" t="s">
        <v>6910</v>
      </c>
    </row>
    <row r="390" spans="1:2" x14ac:dyDescent="0.2">
      <c r="A390" s="4" t="s">
        <v>6581</v>
      </c>
      <c r="B390" s="4" t="s">
        <v>6938</v>
      </c>
    </row>
    <row r="391" spans="1:2" x14ac:dyDescent="0.2">
      <c r="A391" s="4" t="s">
        <v>5976</v>
      </c>
      <c r="B391" s="4" t="s">
        <v>4013</v>
      </c>
    </row>
    <row r="392" spans="1:2" x14ac:dyDescent="0.2">
      <c r="A392" s="4" t="s">
        <v>5977</v>
      </c>
      <c r="B392" s="4" t="s">
        <v>4013</v>
      </c>
    </row>
    <row r="393" spans="1:2" x14ac:dyDescent="0.2">
      <c r="A393" s="150" t="s">
        <v>5468</v>
      </c>
      <c r="B393" s="4" t="s">
        <v>6844</v>
      </c>
    </row>
    <row r="394" spans="1:2" x14ac:dyDescent="0.2">
      <c r="A394" s="148" t="s">
        <v>4524</v>
      </c>
      <c r="B394" s="4" t="s">
        <v>4013</v>
      </c>
    </row>
    <row r="395" spans="1:2" x14ac:dyDescent="0.2">
      <c r="A395" s="4" t="s">
        <v>6474</v>
      </c>
      <c r="B395" s="4" t="s">
        <v>6938</v>
      </c>
    </row>
    <row r="396" spans="1:2" x14ac:dyDescent="0.2">
      <c r="A396" s="150" t="s">
        <v>6475</v>
      </c>
      <c r="B396" s="4" t="s">
        <v>6938</v>
      </c>
    </row>
    <row r="397" spans="1:2" x14ac:dyDescent="0.2">
      <c r="A397" s="4" t="s">
        <v>6576</v>
      </c>
      <c r="B397" s="4" t="s">
        <v>6938</v>
      </c>
    </row>
    <row r="398" spans="1:2" x14ac:dyDescent="0.2">
      <c r="A398" s="4" t="s">
        <v>6576</v>
      </c>
      <c r="B398" s="4" t="s">
        <v>6938</v>
      </c>
    </row>
    <row r="399" spans="1:2" x14ac:dyDescent="0.2">
      <c r="A399" s="4" t="s">
        <v>4055</v>
      </c>
      <c r="B399" s="4" t="s">
        <v>6823</v>
      </c>
    </row>
    <row r="400" spans="1:2" x14ac:dyDescent="0.2">
      <c r="A400" s="4" t="s">
        <v>6011</v>
      </c>
      <c r="B400" s="4" t="s">
        <v>4013</v>
      </c>
    </row>
    <row r="401" spans="1:2" x14ac:dyDescent="0.2">
      <c r="A401" s="4" t="s">
        <v>4348</v>
      </c>
      <c r="B401" s="27" t="s">
        <v>4013</v>
      </c>
    </row>
    <row r="402" spans="1:2" x14ac:dyDescent="0.2">
      <c r="A402" s="160" t="s">
        <v>5428</v>
      </c>
      <c r="B402" s="161" t="s">
        <v>4013</v>
      </c>
    </row>
    <row r="403" spans="1:2" x14ac:dyDescent="0.2">
      <c r="A403" s="150" t="s">
        <v>5691</v>
      </c>
      <c r="B403" s="4" t="s">
        <v>6874</v>
      </c>
    </row>
    <row r="404" spans="1:2" x14ac:dyDescent="0.2">
      <c r="A404" s="4" t="s">
        <v>6446</v>
      </c>
      <c r="B404" s="4" t="s">
        <v>4013</v>
      </c>
    </row>
    <row r="405" spans="1:2" x14ac:dyDescent="0.2">
      <c r="A405" s="4" t="s">
        <v>4626</v>
      </c>
      <c r="B405" s="4" t="s">
        <v>6766</v>
      </c>
    </row>
    <row r="406" spans="1:2" x14ac:dyDescent="0.2">
      <c r="A406" s="150" t="s">
        <v>5469</v>
      </c>
      <c r="B406" s="4" t="s">
        <v>6831</v>
      </c>
    </row>
    <row r="407" spans="1:2" x14ac:dyDescent="0.2">
      <c r="A407" s="150" t="s">
        <v>5470</v>
      </c>
      <c r="B407" s="4" t="s">
        <v>6846</v>
      </c>
    </row>
    <row r="408" spans="1:2" x14ac:dyDescent="0.2">
      <c r="A408" s="150" t="s">
        <v>5471</v>
      </c>
      <c r="B408" s="4" t="s">
        <v>6831</v>
      </c>
    </row>
    <row r="409" spans="1:2" x14ac:dyDescent="0.2">
      <c r="A409" s="150" t="s">
        <v>5472</v>
      </c>
      <c r="B409" s="4" t="s">
        <v>6831</v>
      </c>
    </row>
    <row r="410" spans="1:2" x14ac:dyDescent="0.2">
      <c r="A410" s="4" t="s">
        <v>6399</v>
      </c>
      <c r="B410" s="4" t="s">
        <v>6756</v>
      </c>
    </row>
    <row r="411" spans="1:2" x14ac:dyDescent="0.2">
      <c r="A411" s="4" t="s">
        <v>4713</v>
      </c>
      <c r="B411" s="4" t="s">
        <v>6789</v>
      </c>
    </row>
    <row r="412" spans="1:2" x14ac:dyDescent="0.2">
      <c r="A412" s="4" t="s">
        <v>4714</v>
      </c>
      <c r="B412" s="4" t="s">
        <v>6790</v>
      </c>
    </row>
    <row r="413" spans="1:2" x14ac:dyDescent="0.2">
      <c r="A413" s="4" t="s">
        <v>4715</v>
      </c>
      <c r="B413" s="4" t="s">
        <v>6791</v>
      </c>
    </row>
    <row r="414" spans="1:2" x14ac:dyDescent="0.2">
      <c r="A414" s="4" t="s">
        <v>6294</v>
      </c>
      <c r="B414" s="4" t="s">
        <v>6910</v>
      </c>
    </row>
    <row r="415" spans="1:2" x14ac:dyDescent="0.2">
      <c r="A415" s="4" t="s">
        <v>6295</v>
      </c>
      <c r="B415" s="4" t="s">
        <v>6910</v>
      </c>
    </row>
    <row r="416" spans="1:2" x14ac:dyDescent="0.2">
      <c r="A416" s="4" t="s">
        <v>6296</v>
      </c>
      <c r="B416" s="4" t="s">
        <v>6910</v>
      </c>
    </row>
    <row r="417" spans="1:2" x14ac:dyDescent="0.2">
      <c r="A417" s="4" t="s">
        <v>6476</v>
      </c>
      <c r="B417" s="4" t="s">
        <v>6938</v>
      </c>
    </row>
    <row r="418" spans="1:2" x14ac:dyDescent="0.2">
      <c r="A418" s="4" t="s">
        <v>5247</v>
      </c>
      <c r="B418" s="4" t="s">
        <v>6823</v>
      </c>
    </row>
    <row r="419" spans="1:2" x14ac:dyDescent="0.2">
      <c r="A419" s="4" t="s">
        <v>6477</v>
      </c>
      <c r="B419" s="4" t="s">
        <v>6938</v>
      </c>
    </row>
    <row r="420" spans="1:2" x14ac:dyDescent="0.2">
      <c r="A420" s="150" t="s">
        <v>5473</v>
      </c>
      <c r="B420" s="4" t="s">
        <v>6847</v>
      </c>
    </row>
    <row r="421" spans="1:2" x14ac:dyDescent="0.2">
      <c r="A421" s="4" t="s">
        <v>4716</v>
      </c>
      <c r="B421" s="4" t="s">
        <v>6782</v>
      </c>
    </row>
    <row r="422" spans="1:2" x14ac:dyDescent="0.2">
      <c r="A422" s="4" t="s">
        <v>4717</v>
      </c>
      <c r="B422" s="4" t="s">
        <v>6782</v>
      </c>
    </row>
    <row r="423" spans="1:2" x14ac:dyDescent="0.2">
      <c r="A423" s="4" t="s">
        <v>4718</v>
      </c>
      <c r="B423" s="4" t="s">
        <v>6787</v>
      </c>
    </row>
    <row r="424" spans="1:2" x14ac:dyDescent="0.2">
      <c r="A424" s="4" t="s">
        <v>4719</v>
      </c>
      <c r="B424" s="4" t="s">
        <v>6792</v>
      </c>
    </row>
    <row r="425" spans="1:2" x14ac:dyDescent="0.2">
      <c r="A425" s="4" t="s">
        <v>4024</v>
      </c>
      <c r="B425" s="4" t="s">
        <v>6766</v>
      </c>
    </row>
    <row r="426" spans="1:2" x14ac:dyDescent="0.2">
      <c r="A426" s="4" t="s">
        <v>4515</v>
      </c>
      <c r="B426" s="4" t="s">
        <v>4013</v>
      </c>
    </row>
    <row r="427" spans="1:2" x14ac:dyDescent="0.2">
      <c r="A427" s="4" t="s">
        <v>4522</v>
      </c>
      <c r="B427" s="4" t="s">
        <v>4013</v>
      </c>
    </row>
    <row r="428" spans="1:2" x14ac:dyDescent="0.2">
      <c r="A428" s="4" t="s">
        <v>5216</v>
      </c>
      <c r="B428" s="4" t="s">
        <v>6823</v>
      </c>
    </row>
    <row r="429" spans="1:2" x14ac:dyDescent="0.2">
      <c r="A429" s="4" t="s">
        <v>6439</v>
      </c>
      <c r="B429" s="4" t="s">
        <v>4013</v>
      </c>
    </row>
    <row r="430" spans="1:2" x14ac:dyDescent="0.2">
      <c r="A430" s="4" t="s">
        <v>4720</v>
      </c>
      <c r="B430" s="4" t="s">
        <v>6782</v>
      </c>
    </row>
    <row r="431" spans="1:2" x14ac:dyDescent="0.2">
      <c r="A431" s="4" t="s">
        <v>4721</v>
      </c>
      <c r="B431" s="4" t="s">
        <v>6782</v>
      </c>
    </row>
    <row r="432" spans="1:2" x14ac:dyDescent="0.2">
      <c r="A432" s="4" t="s">
        <v>4722</v>
      </c>
      <c r="B432" s="4" t="s">
        <v>6779</v>
      </c>
    </row>
    <row r="433" spans="1:2" x14ac:dyDescent="0.2">
      <c r="A433" s="4" t="s">
        <v>4723</v>
      </c>
      <c r="B433" s="4" t="s">
        <v>6780</v>
      </c>
    </row>
    <row r="434" spans="1:2" x14ac:dyDescent="0.2">
      <c r="A434" s="4" t="s">
        <v>5033</v>
      </c>
      <c r="B434" s="4" t="s">
        <v>6766</v>
      </c>
    </row>
    <row r="435" spans="1:2" x14ac:dyDescent="0.2">
      <c r="A435" s="4" t="s">
        <v>4829</v>
      </c>
      <c r="B435" s="4" t="s">
        <v>6766</v>
      </c>
    </row>
    <row r="436" spans="1:2" x14ac:dyDescent="0.2">
      <c r="A436" s="4" t="s">
        <v>4947</v>
      </c>
      <c r="B436" s="4" t="s">
        <v>6766</v>
      </c>
    </row>
    <row r="437" spans="1:2" x14ac:dyDescent="0.2">
      <c r="A437" s="4" t="s">
        <v>5034</v>
      </c>
      <c r="B437" s="4" t="s">
        <v>6766</v>
      </c>
    </row>
    <row r="438" spans="1:2" x14ac:dyDescent="0.2">
      <c r="A438" s="4" t="s">
        <v>6597</v>
      </c>
      <c r="B438" s="4" t="s">
        <v>6938</v>
      </c>
    </row>
    <row r="439" spans="1:2" x14ac:dyDescent="0.2">
      <c r="A439" s="148" t="s">
        <v>5992</v>
      </c>
      <c r="B439" s="4" t="s">
        <v>6884</v>
      </c>
    </row>
    <row r="440" spans="1:2" x14ac:dyDescent="0.2">
      <c r="A440" s="4" t="s">
        <v>4669</v>
      </c>
      <c r="B440" s="4" t="s">
        <v>6778</v>
      </c>
    </row>
    <row r="441" spans="1:2" x14ac:dyDescent="0.2">
      <c r="A441" s="4" t="s">
        <v>6410</v>
      </c>
      <c r="B441" s="4" t="s">
        <v>4013</v>
      </c>
    </row>
    <row r="442" spans="1:2" x14ac:dyDescent="0.2">
      <c r="A442" s="4" t="s">
        <v>4724</v>
      </c>
      <c r="B442" s="4" t="s">
        <v>6781</v>
      </c>
    </row>
    <row r="443" spans="1:2" x14ac:dyDescent="0.2">
      <c r="A443" s="4" t="s">
        <v>4948</v>
      </c>
      <c r="B443" s="4" t="s">
        <v>6766</v>
      </c>
    </row>
    <row r="444" spans="1:2" x14ac:dyDescent="0.2">
      <c r="A444" s="150" t="s">
        <v>5844</v>
      </c>
      <c r="B444" s="4" t="s">
        <v>6880</v>
      </c>
    </row>
    <row r="445" spans="1:2" x14ac:dyDescent="0.2">
      <c r="A445" s="150" t="s">
        <v>5845</v>
      </c>
      <c r="B445" s="4" t="s">
        <v>6880</v>
      </c>
    </row>
    <row r="446" spans="1:2" x14ac:dyDescent="0.2">
      <c r="A446" s="150" t="s">
        <v>5846</v>
      </c>
      <c r="B446" s="4" t="s">
        <v>6880</v>
      </c>
    </row>
    <row r="447" spans="1:2" x14ac:dyDescent="0.2">
      <c r="A447" s="150" t="s">
        <v>5847</v>
      </c>
      <c r="B447" s="4" t="s">
        <v>6880</v>
      </c>
    </row>
    <row r="448" spans="1:2" x14ac:dyDescent="0.2">
      <c r="A448" s="150" t="s">
        <v>5848</v>
      </c>
      <c r="B448" s="4" t="s">
        <v>6880</v>
      </c>
    </row>
    <row r="449" spans="1:2" x14ac:dyDescent="0.2">
      <c r="A449" s="150" t="s">
        <v>5849</v>
      </c>
      <c r="B449" s="4" t="s">
        <v>6880</v>
      </c>
    </row>
    <row r="450" spans="1:2" x14ac:dyDescent="0.2">
      <c r="A450" s="150" t="s">
        <v>5850</v>
      </c>
      <c r="B450" s="4" t="s">
        <v>6880</v>
      </c>
    </row>
    <row r="451" spans="1:2" x14ac:dyDescent="0.2">
      <c r="A451" s="150" t="s">
        <v>5851</v>
      </c>
      <c r="B451" s="4" t="s">
        <v>6880</v>
      </c>
    </row>
    <row r="452" spans="1:2" x14ac:dyDescent="0.2">
      <c r="A452" s="150" t="s">
        <v>5852</v>
      </c>
      <c r="B452" s="4" t="s">
        <v>6880</v>
      </c>
    </row>
    <row r="453" spans="1:2" x14ac:dyDescent="0.2">
      <c r="A453" s="150" t="s">
        <v>5853</v>
      </c>
      <c r="B453" s="4" t="s">
        <v>6880</v>
      </c>
    </row>
    <row r="454" spans="1:2" x14ac:dyDescent="0.2">
      <c r="A454" s="150" t="s">
        <v>5854</v>
      </c>
      <c r="B454" s="4" t="s">
        <v>6880</v>
      </c>
    </row>
    <row r="455" spans="1:2" x14ac:dyDescent="0.2">
      <c r="A455" s="27" t="s">
        <v>4278</v>
      </c>
      <c r="B455" s="27" t="s">
        <v>4013</v>
      </c>
    </row>
    <row r="456" spans="1:2" x14ac:dyDescent="0.2">
      <c r="A456" s="4" t="s">
        <v>6478</v>
      </c>
      <c r="B456" s="4" t="s">
        <v>6938</v>
      </c>
    </row>
    <row r="457" spans="1:2" x14ac:dyDescent="0.2">
      <c r="A457" s="27" t="s">
        <v>4328</v>
      </c>
      <c r="B457" s="27" t="s">
        <v>4013</v>
      </c>
    </row>
    <row r="458" spans="1:2" x14ac:dyDescent="0.2">
      <c r="A458" s="4" t="s">
        <v>4949</v>
      </c>
      <c r="B458" s="4" t="s">
        <v>6766</v>
      </c>
    </row>
    <row r="459" spans="1:2" x14ac:dyDescent="0.2">
      <c r="A459" s="4" t="s">
        <v>5182</v>
      </c>
      <c r="B459" s="4" t="s">
        <v>6823</v>
      </c>
    </row>
    <row r="460" spans="1:2" x14ac:dyDescent="0.2">
      <c r="A460" s="4" t="s">
        <v>4670</v>
      </c>
      <c r="B460" s="4" t="s">
        <v>6778</v>
      </c>
    </row>
    <row r="461" spans="1:2" x14ac:dyDescent="0.2">
      <c r="A461" s="4" t="s">
        <v>4725</v>
      </c>
      <c r="B461" s="4" t="s">
        <v>6779</v>
      </c>
    </row>
    <row r="462" spans="1:2" x14ac:dyDescent="0.2">
      <c r="A462" s="148" t="s">
        <v>6293</v>
      </c>
      <c r="B462" s="4" t="s">
        <v>6915</v>
      </c>
    </row>
    <row r="463" spans="1:2" x14ac:dyDescent="0.2">
      <c r="A463" s="4" t="s">
        <v>6479</v>
      </c>
      <c r="B463" s="4" t="s">
        <v>6938</v>
      </c>
    </row>
    <row r="464" spans="1:2" x14ac:dyDescent="0.2">
      <c r="A464" s="4" t="s">
        <v>6297</v>
      </c>
      <c r="B464" s="4" t="s">
        <v>6910</v>
      </c>
    </row>
    <row r="465" spans="1:2" x14ac:dyDescent="0.2">
      <c r="A465" s="150" t="s">
        <v>5692</v>
      </c>
      <c r="B465" s="4" t="s">
        <v>6863</v>
      </c>
    </row>
    <row r="466" spans="1:2" x14ac:dyDescent="0.2">
      <c r="A466" s="4" t="s">
        <v>5978</v>
      </c>
      <c r="B466" s="4" t="s">
        <v>4013</v>
      </c>
    </row>
    <row r="467" spans="1:2" x14ac:dyDescent="0.2">
      <c r="A467" s="150" t="s">
        <v>5474</v>
      </c>
      <c r="B467" s="4" t="s">
        <v>6830</v>
      </c>
    </row>
    <row r="468" spans="1:2" x14ac:dyDescent="0.2">
      <c r="A468" s="150" t="s">
        <v>5475</v>
      </c>
      <c r="B468" s="4" t="s">
        <v>6830</v>
      </c>
    </row>
    <row r="469" spans="1:2" x14ac:dyDescent="0.2">
      <c r="A469" s="150" t="s">
        <v>5476</v>
      </c>
      <c r="B469" s="4" t="s">
        <v>6831</v>
      </c>
    </row>
    <row r="470" spans="1:2" x14ac:dyDescent="0.2">
      <c r="A470" s="150" t="s">
        <v>5693</v>
      </c>
      <c r="B470" s="4" t="s">
        <v>6872</v>
      </c>
    </row>
    <row r="471" spans="1:2" x14ac:dyDescent="0.2">
      <c r="A471" s="150" t="s">
        <v>5380</v>
      </c>
      <c r="B471" s="4" t="s">
        <v>6828</v>
      </c>
    </row>
    <row r="472" spans="1:2" x14ac:dyDescent="0.2">
      <c r="A472" s="150" t="s">
        <v>5381</v>
      </c>
      <c r="B472" s="4" t="s">
        <v>6828</v>
      </c>
    </row>
    <row r="473" spans="1:2" x14ac:dyDescent="0.2">
      <c r="A473" s="4" t="s">
        <v>6232</v>
      </c>
      <c r="B473" s="4" t="s">
        <v>6906</v>
      </c>
    </row>
    <row r="474" spans="1:2" x14ac:dyDescent="0.2">
      <c r="A474" s="4" t="s">
        <v>6233</v>
      </c>
      <c r="B474" s="4" t="s">
        <v>6906</v>
      </c>
    </row>
    <row r="475" spans="1:2" x14ac:dyDescent="0.2">
      <c r="A475" s="4" t="s">
        <v>5979</v>
      </c>
      <c r="B475" s="4" t="s">
        <v>4013</v>
      </c>
    </row>
    <row r="476" spans="1:2" x14ac:dyDescent="0.2">
      <c r="A476" s="150" t="s">
        <v>5477</v>
      </c>
      <c r="B476" s="4" t="s">
        <v>6848</v>
      </c>
    </row>
    <row r="477" spans="1:2" x14ac:dyDescent="0.2">
      <c r="A477" s="4" t="s">
        <v>4627</v>
      </c>
      <c r="B477" s="4" t="s">
        <v>6766</v>
      </c>
    </row>
    <row r="478" spans="1:2" x14ac:dyDescent="0.2">
      <c r="A478" s="4" t="s">
        <v>5035</v>
      </c>
      <c r="B478" s="4" t="s">
        <v>6766</v>
      </c>
    </row>
    <row r="479" spans="1:2" x14ac:dyDescent="0.2">
      <c r="A479" s="4" t="s">
        <v>4839</v>
      </c>
      <c r="B479" s="4" t="s">
        <v>6766</v>
      </c>
    </row>
    <row r="480" spans="1:2" x14ac:dyDescent="0.2">
      <c r="A480" s="4" t="s">
        <v>4367</v>
      </c>
      <c r="B480" s="27" t="s">
        <v>4013</v>
      </c>
    </row>
    <row r="481" spans="1:2" x14ac:dyDescent="0.2">
      <c r="A481" s="4" t="s">
        <v>6480</v>
      </c>
      <c r="B481" s="4" t="s">
        <v>6938</v>
      </c>
    </row>
    <row r="482" spans="1:2" x14ac:dyDescent="0.2">
      <c r="A482" s="4" t="s">
        <v>6481</v>
      </c>
      <c r="B482" s="4" t="s">
        <v>6938</v>
      </c>
    </row>
    <row r="483" spans="1:2" x14ac:dyDescent="0.2">
      <c r="A483" s="4" t="s">
        <v>5997</v>
      </c>
      <c r="B483" s="4" t="s">
        <v>4013</v>
      </c>
    </row>
    <row r="484" spans="1:2" x14ac:dyDescent="0.2">
      <c r="A484" s="4" t="s">
        <v>4726</v>
      </c>
      <c r="B484" s="4" t="s">
        <v>6782</v>
      </c>
    </row>
    <row r="485" spans="1:2" x14ac:dyDescent="0.2">
      <c r="A485" s="4" t="s">
        <v>4727</v>
      </c>
      <c r="B485" s="4" t="s">
        <v>6782</v>
      </c>
    </row>
    <row r="486" spans="1:2" x14ac:dyDescent="0.2">
      <c r="A486" s="4" t="s">
        <v>4728</v>
      </c>
      <c r="B486" s="4" t="s">
        <v>6782</v>
      </c>
    </row>
    <row r="487" spans="1:2" x14ac:dyDescent="0.2">
      <c r="A487" s="4" t="s">
        <v>4729</v>
      </c>
      <c r="B487" s="4" t="s">
        <v>6782</v>
      </c>
    </row>
    <row r="488" spans="1:2" x14ac:dyDescent="0.2">
      <c r="A488" s="4" t="s">
        <v>4730</v>
      </c>
      <c r="B488" s="4" t="s">
        <v>6782</v>
      </c>
    </row>
    <row r="489" spans="1:2" x14ac:dyDescent="0.2">
      <c r="A489" s="150" t="s">
        <v>6080</v>
      </c>
      <c r="B489" s="150" t="s">
        <v>6885</v>
      </c>
    </row>
    <row r="490" spans="1:2" x14ac:dyDescent="0.2">
      <c r="A490" s="4" t="s">
        <v>6482</v>
      </c>
      <c r="B490" s="4" t="s">
        <v>6938</v>
      </c>
    </row>
    <row r="491" spans="1:2" x14ac:dyDescent="0.2">
      <c r="A491" s="150" t="s">
        <v>5478</v>
      </c>
      <c r="B491" s="4" t="s">
        <v>6831</v>
      </c>
    </row>
    <row r="492" spans="1:2" x14ac:dyDescent="0.2">
      <c r="A492" s="150" t="s">
        <v>5479</v>
      </c>
      <c r="B492" s="4" t="s">
        <v>6838</v>
      </c>
    </row>
    <row r="493" spans="1:2" x14ac:dyDescent="0.2">
      <c r="A493" s="150" t="s">
        <v>5480</v>
      </c>
      <c r="B493" s="4" t="s">
        <v>6838</v>
      </c>
    </row>
    <row r="494" spans="1:2" x14ac:dyDescent="0.2">
      <c r="A494" s="150" t="s">
        <v>5481</v>
      </c>
      <c r="B494" s="4" t="s">
        <v>6836</v>
      </c>
    </row>
    <row r="495" spans="1:2" x14ac:dyDescent="0.2">
      <c r="A495" s="150" t="s">
        <v>5903</v>
      </c>
      <c r="B495" s="4" t="s">
        <v>6883</v>
      </c>
    </row>
    <row r="496" spans="1:2" x14ac:dyDescent="0.2">
      <c r="A496" s="150" t="s">
        <v>5904</v>
      </c>
      <c r="B496" s="4" t="s">
        <v>6882</v>
      </c>
    </row>
    <row r="497" spans="1:2" x14ac:dyDescent="0.2">
      <c r="A497" s="150" t="s">
        <v>5905</v>
      </c>
      <c r="B497" s="4" t="s">
        <v>6883</v>
      </c>
    </row>
    <row r="498" spans="1:2" x14ac:dyDescent="0.2">
      <c r="A498" s="150" t="s">
        <v>5482</v>
      </c>
      <c r="B498" s="4" t="s">
        <v>6843</v>
      </c>
    </row>
    <row r="499" spans="1:2" x14ac:dyDescent="0.2">
      <c r="A499" s="150" t="s">
        <v>5483</v>
      </c>
      <c r="B499" s="4" t="s">
        <v>6843</v>
      </c>
    </row>
    <row r="500" spans="1:2" x14ac:dyDescent="0.2">
      <c r="A500" s="150" t="s">
        <v>5484</v>
      </c>
      <c r="B500" s="4" t="s">
        <v>6848</v>
      </c>
    </row>
    <row r="501" spans="1:2" x14ac:dyDescent="0.2">
      <c r="A501" s="150" t="s">
        <v>5694</v>
      </c>
      <c r="B501" s="4" t="s">
        <v>6869</v>
      </c>
    </row>
    <row r="502" spans="1:2" x14ac:dyDescent="0.2">
      <c r="A502" s="150" t="s">
        <v>5485</v>
      </c>
      <c r="B502" s="4" t="s">
        <v>6836</v>
      </c>
    </row>
    <row r="503" spans="1:2" x14ac:dyDescent="0.2">
      <c r="A503" s="150" t="s">
        <v>5485</v>
      </c>
      <c r="B503" s="4" t="s">
        <v>6836</v>
      </c>
    </row>
    <row r="504" spans="1:2" x14ac:dyDescent="0.2">
      <c r="A504" s="150" t="s">
        <v>5486</v>
      </c>
      <c r="B504" s="4" t="s">
        <v>6838</v>
      </c>
    </row>
    <row r="505" spans="1:2" x14ac:dyDescent="0.2">
      <c r="A505" s="150" t="s">
        <v>5487</v>
      </c>
      <c r="B505" s="4" t="s">
        <v>6831</v>
      </c>
    </row>
    <row r="506" spans="1:2" x14ac:dyDescent="0.2">
      <c r="A506" s="150" t="s">
        <v>5855</v>
      </c>
      <c r="B506" s="4" t="s">
        <v>6878</v>
      </c>
    </row>
    <row r="507" spans="1:2" x14ac:dyDescent="0.2">
      <c r="A507" s="150" t="s">
        <v>5856</v>
      </c>
      <c r="B507" s="4" t="s">
        <v>6879</v>
      </c>
    </row>
    <row r="508" spans="1:2" x14ac:dyDescent="0.2">
      <c r="A508" s="150" t="s">
        <v>5906</v>
      </c>
      <c r="B508" s="4" t="s">
        <v>6883</v>
      </c>
    </row>
    <row r="509" spans="1:2" x14ac:dyDescent="0.2">
      <c r="A509" s="150" t="s">
        <v>5488</v>
      </c>
      <c r="B509" s="4" t="s">
        <v>6843</v>
      </c>
    </row>
    <row r="510" spans="1:2" x14ac:dyDescent="0.2">
      <c r="A510" s="150" t="s">
        <v>5489</v>
      </c>
      <c r="B510" s="4" t="s">
        <v>6843</v>
      </c>
    </row>
    <row r="511" spans="1:2" x14ac:dyDescent="0.2">
      <c r="A511" s="150" t="s">
        <v>5490</v>
      </c>
      <c r="B511" s="4" t="s">
        <v>6830</v>
      </c>
    </row>
    <row r="512" spans="1:2" x14ac:dyDescent="0.2">
      <c r="A512" s="150" t="s">
        <v>5490</v>
      </c>
      <c r="B512" s="4" t="s">
        <v>6879</v>
      </c>
    </row>
    <row r="513" spans="1:2" x14ac:dyDescent="0.2">
      <c r="A513" s="150" t="s">
        <v>5491</v>
      </c>
      <c r="B513" s="4" t="s">
        <v>6843</v>
      </c>
    </row>
    <row r="514" spans="1:2" x14ac:dyDescent="0.2">
      <c r="A514" s="150" t="s">
        <v>5492</v>
      </c>
      <c r="B514" s="4" t="s">
        <v>6843</v>
      </c>
    </row>
    <row r="515" spans="1:2" x14ac:dyDescent="0.2">
      <c r="A515" s="150" t="s">
        <v>5695</v>
      </c>
      <c r="B515" s="4" t="s">
        <v>6871</v>
      </c>
    </row>
    <row r="516" spans="1:2" x14ac:dyDescent="0.2">
      <c r="A516" s="150" t="s">
        <v>5696</v>
      </c>
      <c r="B516" s="4" t="s">
        <v>6873</v>
      </c>
    </row>
    <row r="517" spans="1:2" x14ac:dyDescent="0.2">
      <c r="A517" s="150" t="s">
        <v>5493</v>
      </c>
      <c r="B517" s="4" t="s">
        <v>6831</v>
      </c>
    </row>
    <row r="518" spans="1:2" x14ac:dyDescent="0.2">
      <c r="A518" s="150" t="s">
        <v>5907</v>
      </c>
      <c r="B518" s="4" t="s">
        <v>6883</v>
      </c>
    </row>
    <row r="519" spans="1:2" x14ac:dyDescent="0.2">
      <c r="A519" s="150" t="s">
        <v>5494</v>
      </c>
      <c r="B519" s="4" t="s">
        <v>6831</v>
      </c>
    </row>
    <row r="520" spans="1:2" x14ac:dyDescent="0.2">
      <c r="A520" s="150" t="s">
        <v>5495</v>
      </c>
      <c r="B520" s="4" t="s">
        <v>6840</v>
      </c>
    </row>
    <row r="521" spans="1:2" x14ac:dyDescent="0.2">
      <c r="A521" s="150" t="s">
        <v>5496</v>
      </c>
      <c r="B521" s="4" t="s">
        <v>6838</v>
      </c>
    </row>
    <row r="522" spans="1:2" x14ac:dyDescent="0.2">
      <c r="A522" s="150" t="s">
        <v>5497</v>
      </c>
      <c r="B522" s="4" t="s">
        <v>6845</v>
      </c>
    </row>
    <row r="523" spans="1:2" x14ac:dyDescent="0.2">
      <c r="A523" s="150" t="s">
        <v>5498</v>
      </c>
      <c r="B523" s="4" t="s">
        <v>6845</v>
      </c>
    </row>
    <row r="524" spans="1:2" x14ac:dyDescent="0.2">
      <c r="A524" s="150" t="s">
        <v>5499</v>
      </c>
      <c r="B524" s="4" t="s">
        <v>6849</v>
      </c>
    </row>
    <row r="525" spans="1:2" x14ac:dyDescent="0.2">
      <c r="A525" s="150" t="s">
        <v>5500</v>
      </c>
      <c r="B525" s="4" t="s">
        <v>6845</v>
      </c>
    </row>
    <row r="526" spans="1:2" x14ac:dyDescent="0.2">
      <c r="A526" s="150" t="s">
        <v>5501</v>
      </c>
      <c r="B526" s="4" t="s">
        <v>6838</v>
      </c>
    </row>
    <row r="527" spans="1:2" x14ac:dyDescent="0.2">
      <c r="A527" s="150" t="s">
        <v>5502</v>
      </c>
      <c r="B527" s="4" t="s">
        <v>6840</v>
      </c>
    </row>
    <row r="528" spans="1:2" x14ac:dyDescent="0.2">
      <c r="A528" s="150" t="s">
        <v>5503</v>
      </c>
      <c r="B528" s="4" t="s">
        <v>6840</v>
      </c>
    </row>
    <row r="529" spans="1:2" x14ac:dyDescent="0.2">
      <c r="A529" s="150" t="s">
        <v>5504</v>
      </c>
      <c r="B529" s="4" t="s">
        <v>6843</v>
      </c>
    </row>
    <row r="530" spans="1:2" x14ac:dyDescent="0.2">
      <c r="A530" s="150" t="s">
        <v>5505</v>
      </c>
      <c r="B530" s="4" t="s">
        <v>6843</v>
      </c>
    </row>
    <row r="531" spans="1:2" x14ac:dyDescent="0.2">
      <c r="A531" s="150" t="s">
        <v>5506</v>
      </c>
      <c r="B531" s="4" t="s">
        <v>6843</v>
      </c>
    </row>
    <row r="532" spans="1:2" x14ac:dyDescent="0.2">
      <c r="A532" s="150" t="s">
        <v>5382</v>
      </c>
      <c r="B532" s="4" t="s">
        <v>6828</v>
      </c>
    </row>
    <row r="533" spans="1:2" x14ac:dyDescent="0.2">
      <c r="A533" s="150" t="s">
        <v>5908</v>
      </c>
      <c r="B533" s="4" t="s">
        <v>6881</v>
      </c>
    </row>
    <row r="534" spans="1:2" x14ac:dyDescent="0.2">
      <c r="A534" s="150" t="s">
        <v>5507</v>
      </c>
      <c r="B534" s="4" t="s">
        <v>6835</v>
      </c>
    </row>
    <row r="535" spans="1:2" x14ac:dyDescent="0.2">
      <c r="A535" s="150" t="s">
        <v>5383</v>
      </c>
      <c r="B535" s="4" t="s">
        <v>6828</v>
      </c>
    </row>
    <row r="536" spans="1:2" x14ac:dyDescent="0.2">
      <c r="A536" s="150" t="s">
        <v>5508</v>
      </c>
      <c r="B536" s="4" t="s">
        <v>6850</v>
      </c>
    </row>
    <row r="537" spans="1:2" x14ac:dyDescent="0.2">
      <c r="A537" s="150" t="s">
        <v>5509</v>
      </c>
      <c r="B537" s="4" t="s">
        <v>6830</v>
      </c>
    </row>
    <row r="538" spans="1:2" x14ac:dyDescent="0.2">
      <c r="A538" s="150" t="s">
        <v>5510</v>
      </c>
      <c r="B538" s="4" t="s">
        <v>6836</v>
      </c>
    </row>
    <row r="539" spans="1:2" x14ac:dyDescent="0.2">
      <c r="A539" s="150" t="s">
        <v>5857</v>
      </c>
      <c r="B539" s="4" t="s">
        <v>6879</v>
      </c>
    </row>
    <row r="540" spans="1:2" x14ac:dyDescent="0.2">
      <c r="A540" s="150" t="s">
        <v>5384</v>
      </c>
      <c r="B540" s="4" t="s">
        <v>6828</v>
      </c>
    </row>
    <row r="541" spans="1:2" x14ac:dyDescent="0.2">
      <c r="A541" s="150" t="s">
        <v>5511</v>
      </c>
      <c r="B541" s="4" t="s">
        <v>6836</v>
      </c>
    </row>
    <row r="542" spans="1:2" x14ac:dyDescent="0.2">
      <c r="A542" s="150" t="s">
        <v>5385</v>
      </c>
      <c r="B542" s="4" t="s">
        <v>6828</v>
      </c>
    </row>
    <row r="543" spans="1:2" x14ac:dyDescent="0.2">
      <c r="A543" s="150" t="s">
        <v>5512</v>
      </c>
      <c r="B543" s="4" t="s">
        <v>6850</v>
      </c>
    </row>
    <row r="544" spans="1:2" x14ac:dyDescent="0.2">
      <c r="A544" s="150" t="s">
        <v>5513</v>
      </c>
      <c r="B544" s="4" t="s">
        <v>6836</v>
      </c>
    </row>
    <row r="545" spans="1:2" x14ac:dyDescent="0.2">
      <c r="A545" s="150" t="s">
        <v>5514</v>
      </c>
      <c r="B545" s="4" t="s">
        <v>6851</v>
      </c>
    </row>
    <row r="546" spans="1:2" x14ac:dyDescent="0.2">
      <c r="A546" s="150" t="s">
        <v>5515</v>
      </c>
      <c r="B546" s="4" t="s">
        <v>6845</v>
      </c>
    </row>
    <row r="547" spans="1:2" x14ac:dyDescent="0.2">
      <c r="A547" s="4" t="s">
        <v>4840</v>
      </c>
      <c r="B547" s="4" t="s">
        <v>6766</v>
      </c>
    </row>
    <row r="548" spans="1:2" x14ac:dyDescent="0.2">
      <c r="A548" s="4" t="s">
        <v>4342</v>
      </c>
      <c r="B548" s="27" t="s">
        <v>4013</v>
      </c>
    </row>
    <row r="549" spans="1:2" x14ac:dyDescent="0.2">
      <c r="A549" s="27" t="s">
        <v>4343</v>
      </c>
      <c r="B549" s="27" t="s">
        <v>4013</v>
      </c>
    </row>
    <row r="550" spans="1:2" x14ac:dyDescent="0.2">
      <c r="A550" s="4" t="s">
        <v>6598</v>
      </c>
      <c r="B550" s="4" t="s">
        <v>6938</v>
      </c>
    </row>
    <row r="551" spans="1:2" x14ac:dyDescent="0.2">
      <c r="A551" s="4" t="s">
        <v>6598</v>
      </c>
      <c r="B551" s="4" t="s">
        <v>6938</v>
      </c>
    </row>
    <row r="552" spans="1:2" x14ac:dyDescent="0.2">
      <c r="A552" s="4" t="s">
        <v>6599</v>
      </c>
      <c r="B552" s="4" t="s">
        <v>6938</v>
      </c>
    </row>
    <row r="553" spans="1:2" x14ac:dyDescent="0.2">
      <c r="A553" s="4" t="s">
        <v>6599</v>
      </c>
      <c r="B553" s="4" t="s">
        <v>6938</v>
      </c>
    </row>
    <row r="554" spans="1:2" x14ac:dyDescent="0.2">
      <c r="A554" s="4" t="s">
        <v>4119</v>
      </c>
      <c r="B554" s="4" t="s">
        <v>4013</v>
      </c>
    </row>
    <row r="555" spans="1:2" x14ac:dyDescent="0.2">
      <c r="A555" s="4" t="s">
        <v>6298</v>
      </c>
      <c r="B555" s="4" t="s">
        <v>6910</v>
      </c>
    </row>
    <row r="556" spans="1:2" x14ac:dyDescent="0.2">
      <c r="A556" s="4" t="s">
        <v>6299</v>
      </c>
      <c r="B556" s="4" t="s">
        <v>6917</v>
      </c>
    </row>
    <row r="557" spans="1:2" x14ac:dyDescent="0.2">
      <c r="A557" s="150" t="s">
        <v>5697</v>
      </c>
      <c r="B557" s="4" t="s">
        <v>6868</v>
      </c>
    </row>
    <row r="558" spans="1:2" x14ac:dyDescent="0.2">
      <c r="A558" s="4" t="s">
        <v>5036</v>
      </c>
      <c r="B558" s="4" t="s">
        <v>6766</v>
      </c>
    </row>
    <row r="559" spans="1:2" x14ac:dyDescent="0.2">
      <c r="A559" s="150" t="s">
        <v>5516</v>
      </c>
      <c r="B559" s="4" t="s">
        <v>6852</v>
      </c>
    </row>
    <row r="560" spans="1:2" x14ac:dyDescent="0.2">
      <c r="A560" s="149" t="s">
        <v>4311</v>
      </c>
      <c r="B560" s="27" t="s">
        <v>4013</v>
      </c>
    </row>
    <row r="561" spans="1:2" x14ac:dyDescent="0.2">
      <c r="A561" s="150" t="s">
        <v>5909</v>
      </c>
      <c r="B561" s="4" t="s">
        <v>6881</v>
      </c>
    </row>
    <row r="562" spans="1:2" x14ac:dyDescent="0.2">
      <c r="A562" s="4" t="s">
        <v>6202</v>
      </c>
      <c r="B562" s="4" t="s">
        <v>6906</v>
      </c>
    </row>
    <row r="563" spans="1:2" x14ac:dyDescent="0.2">
      <c r="A563" s="150" t="s">
        <v>5698</v>
      </c>
      <c r="B563" s="4" t="s">
        <v>6865</v>
      </c>
    </row>
    <row r="564" spans="1:2" x14ac:dyDescent="0.2">
      <c r="A564" s="150" t="s">
        <v>5699</v>
      </c>
      <c r="B564" s="4" t="s">
        <v>6865</v>
      </c>
    </row>
    <row r="565" spans="1:2" x14ac:dyDescent="0.2">
      <c r="A565" s="4" t="s">
        <v>6483</v>
      </c>
      <c r="B565" s="4" t="s">
        <v>6937</v>
      </c>
    </row>
    <row r="566" spans="1:2" x14ac:dyDescent="0.2">
      <c r="A566" s="150" t="s">
        <v>5517</v>
      </c>
      <c r="B566" s="4" t="s">
        <v>6853</v>
      </c>
    </row>
    <row r="567" spans="1:2" x14ac:dyDescent="0.2">
      <c r="A567" s="4" t="s">
        <v>6447</v>
      </c>
      <c r="B567" s="4" t="s">
        <v>4013</v>
      </c>
    </row>
    <row r="568" spans="1:2" x14ac:dyDescent="0.2">
      <c r="A568" s="4" t="s">
        <v>4368</v>
      </c>
      <c r="B568" s="27" t="s">
        <v>4013</v>
      </c>
    </row>
    <row r="569" spans="1:2" x14ac:dyDescent="0.2">
      <c r="A569" s="150" t="s">
        <v>5700</v>
      </c>
      <c r="B569" s="4" t="s">
        <v>6866</v>
      </c>
    </row>
    <row r="570" spans="1:2" x14ac:dyDescent="0.2">
      <c r="A570" s="4" t="s">
        <v>4841</v>
      </c>
      <c r="B570" s="4" t="s">
        <v>6766</v>
      </c>
    </row>
    <row r="571" spans="1:2" x14ac:dyDescent="0.2">
      <c r="A571" s="4" t="s">
        <v>4842</v>
      </c>
      <c r="B571" s="4" t="s">
        <v>6766</v>
      </c>
    </row>
    <row r="572" spans="1:2" x14ac:dyDescent="0.2">
      <c r="A572" s="27" t="s">
        <v>4344</v>
      </c>
      <c r="B572" s="27" t="s">
        <v>4013</v>
      </c>
    </row>
    <row r="573" spans="1:2" x14ac:dyDescent="0.2">
      <c r="A573" s="4" t="s">
        <v>6300</v>
      </c>
      <c r="B573" s="4" t="s">
        <v>6912</v>
      </c>
    </row>
    <row r="574" spans="1:2" x14ac:dyDescent="0.2">
      <c r="A574" s="150" t="s">
        <v>5518</v>
      </c>
      <c r="B574" s="4" t="s">
        <v>6831</v>
      </c>
    </row>
    <row r="575" spans="1:2" x14ac:dyDescent="0.2">
      <c r="A575" s="4" t="s">
        <v>5037</v>
      </c>
      <c r="B575" s="4" t="s">
        <v>6766</v>
      </c>
    </row>
    <row r="576" spans="1:2" x14ac:dyDescent="0.2">
      <c r="A576" s="4" t="s">
        <v>6428</v>
      </c>
      <c r="B576" s="4" t="s">
        <v>4013</v>
      </c>
    </row>
    <row r="577" spans="1:2" x14ac:dyDescent="0.2">
      <c r="A577" s="150" t="s">
        <v>5519</v>
      </c>
      <c r="B577" s="4" t="s">
        <v>6830</v>
      </c>
    </row>
    <row r="578" spans="1:2" x14ac:dyDescent="0.2">
      <c r="A578" s="150" t="s">
        <v>5386</v>
      </c>
      <c r="B578" s="4" t="s">
        <v>6828</v>
      </c>
    </row>
    <row r="579" spans="1:2" x14ac:dyDescent="0.2">
      <c r="A579" s="150" t="s">
        <v>5387</v>
      </c>
      <c r="B579" s="4" t="s">
        <v>6827</v>
      </c>
    </row>
    <row r="580" spans="1:2" x14ac:dyDescent="0.2">
      <c r="A580" s="150" t="s">
        <v>5910</v>
      </c>
      <c r="B580" s="4" t="s">
        <v>6883</v>
      </c>
    </row>
    <row r="581" spans="1:2" x14ac:dyDescent="0.2">
      <c r="A581" s="4" t="s">
        <v>4731</v>
      </c>
      <c r="B581" s="4" t="s">
        <v>6781</v>
      </c>
    </row>
    <row r="582" spans="1:2" x14ac:dyDescent="0.2">
      <c r="A582" s="150" t="s">
        <v>5858</v>
      </c>
      <c r="B582" s="4" t="s">
        <v>6879</v>
      </c>
    </row>
    <row r="583" spans="1:2" x14ac:dyDescent="0.2">
      <c r="A583" s="4" t="s">
        <v>4732</v>
      </c>
      <c r="B583" s="4" t="s">
        <v>6781</v>
      </c>
    </row>
    <row r="584" spans="1:2" x14ac:dyDescent="0.2">
      <c r="A584" s="150" t="s">
        <v>5701</v>
      </c>
      <c r="B584" s="4" t="s">
        <v>6863</v>
      </c>
    </row>
    <row r="585" spans="1:2" x14ac:dyDescent="0.2">
      <c r="A585" s="4" t="s">
        <v>6301</v>
      </c>
      <c r="B585" s="4" t="s">
        <v>6913</v>
      </c>
    </row>
    <row r="586" spans="1:2" x14ac:dyDescent="0.2">
      <c r="A586" s="150" t="s">
        <v>5702</v>
      </c>
      <c r="B586" s="4" t="s">
        <v>6868</v>
      </c>
    </row>
    <row r="587" spans="1:2" x14ac:dyDescent="0.2">
      <c r="A587" s="150" t="s">
        <v>5388</v>
      </c>
      <c r="B587" s="4" t="s">
        <v>6828</v>
      </c>
    </row>
    <row r="588" spans="1:2" x14ac:dyDescent="0.2">
      <c r="A588" s="4" t="s">
        <v>6302</v>
      </c>
      <c r="B588" s="4" t="s">
        <v>6910</v>
      </c>
    </row>
    <row r="589" spans="1:2" x14ac:dyDescent="0.2">
      <c r="A589" s="4" t="s">
        <v>5038</v>
      </c>
      <c r="B589" s="4" t="s">
        <v>6766</v>
      </c>
    </row>
    <row r="590" spans="1:2" x14ac:dyDescent="0.2">
      <c r="A590" s="4" t="s">
        <v>4733</v>
      </c>
      <c r="B590" s="4" t="s">
        <v>6786</v>
      </c>
    </row>
    <row r="591" spans="1:2" x14ac:dyDescent="0.2">
      <c r="A591" s="4" t="s">
        <v>4734</v>
      </c>
      <c r="B591" s="4" t="s">
        <v>6779</v>
      </c>
    </row>
    <row r="592" spans="1:2" x14ac:dyDescent="0.2">
      <c r="A592" s="4" t="s">
        <v>4671</v>
      </c>
      <c r="B592" s="4" t="s">
        <v>6778</v>
      </c>
    </row>
    <row r="593" spans="1:2" x14ac:dyDescent="0.2">
      <c r="A593" s="4" t="s">
        <v>4735</v>
      </c>
      <c r="B593" s="4" t="s">
        <v>6787</v>
      </c>
    </row>
    <row r="594" spans="1:2" x14ac:dyDescent="0.2">
      <c r="A594" s="4" t="s">
        <v>4860</v>
      </c>
      <c r="B594" s="4" t="s">
        <v>6766</v>
      </c>
    </row>
    <row r="595" spans="1:2" x14ac:dyDescent="0.2">
      <c r="A595" s="4" t="s">
        <v>4950</v>
      </c>
      <c r="B595" s="4" t="s">
        <v>6766</v>
      </c>
    </row>
    <row r="596" spans="1:2" x14ac:dyDescent="0.2">
      <c r="A596" s="4" t="s">
        <v>5039</v>
      </c>
      <c r="B596" s="4" t="s">
        <v>6766</v>
      </c>
    </row>
    <row r="597" spans="1:2" x14ac:dyDescent="0.2">
      <c r="A597" s="4" t="s">
        <v>5010</v>
      </c>
      <c r="B597" s="4" t="s">
        <v>6766</v>
      </c>
    </row>
    <row r="598" spans="1:2" x14ac:dyDescent="0.2">
      <c r="A598" s="150" t="s">
        <v>4711</v>
      </c>
      <c r="B598" s="150" t="s">
        <v>6783</v>
      </c>
    </row>
    <row r="599" spans="1:2" x14ac:dyDescent="0.2">
      <c r="A599" s="4" t="s">
        <v>4812</v>
      </c>
      <c r="B599" s="4" t="s">
        <v>6766</v>
      </c>
    </row>
    <row r="600" spans="1:2" x14ac:dyDescent="0.2">
      <c r="A600" s="4" t="s">
        <v>5011</v>
      </c>
      <c r="B600" s="4" t="s">
        <v>6766</v>
      </c>
    </row>
    <row r="601" spans="1:2" x14ac:dyDescent="0.2">
      <c r="A601" s="4" t="s">
        <v>4951</v>
      </c>
      <c r="B601" s="4" t="s">
        <v>6766</v>
      </c>
    </row>
    <row r="602" spans="1:2" x14ac:dyDescent="0.2">
      <c r="A602" s="4" t="s">
        <v>4951</v>
      </c>
      <c r="B602" s="4" t="s">
        <v>6800</v>
      </c>
    </row>
    <row r="603" spans="1:2" x14ac:dyDescent="0.2">
      <c r="A603" s="164" t="s">
        <v>5987</v>
      </c>
      <c r="B603" s="4" t="s">
        <v>6884</v>
      </c>
    </row>
    <row r="604" spans="1:2" x14ac:dyDescent="0.2">
      <c r="A604" s="4" t="s">
        <v>4952</v>
      </c>
      <c r="B604" s="4" t="s">
        <v>6766</v>
      </c>
    </row>
    <row r="605" spans="1:2" x14ac:dyDescent="0.2">
      <c r="A605" s="4" t="s">
        <v>5012</v>
      </c>
      <c r="B605" s="4" t="s">
        <v>6766</v>
      </c>
    </row>
    <row r="606" spans="1:2" x14ac:dyDescent="0.2">
      <c r="A606" s="4" t="s">
        <v>4953</v>
      </c>
      <c r="B606" s="4" t="s">
        <v>6766</v>
      </c>
    </row>
    <row r="607" spans="1:2" x14ac:dyDescent="0.2">
      <c r="A607" s="4" t="s">
        <v>4954</v>
      </c>
      <c r="B607" s="4" t="s">
        <v>6766</v>
      </c>
    </row>
    <row r="608" spans="1:2" x14ac:dyDescent="0.2">
      <c r="A608" s="4" t="s">
        <v>4843</v>
      </c>
      <c r="B608" s="4" t="s">
        <v>6766</v>
      </c>
    </row>
    <row r="609" spans="1:2" x14ac:dyDescent="0.2">
      <c r="A609" s="4" t="s">
        <v>4845</v>
      </c>
      <c r="B609" s="4" t="s">
        <v>6766</v>
      </c>
    </row>
    <row r="610" spans="1:2" x14ac:dyDescent="0.2">
      <c r="A610" s="4" t="s">
        <v>4846</v>
      </c>
      <c r="B610" s="4" t="s">
        <v>6766</v>
      </c>
    </row>
    <row r="611" spans="1:2" x14ac:dyDescent="0.2">
      <c r="A611" s="4" t="s">
        <v>4844</v>
      </c>
      <c r="B611" s="4" t="s">
        <v>6766</v>
      </c>
    </row>
    <row r="612" spans="1:2" x14ac:dyDescent="0.2">
      <c r="A612" s="4" t="s">
        <v>4847</v>
      </c>
      <c r="B612" s="4" t="s">
        <v>6766</v>
      </c>
    </row>
    <row r="613" spans="1:2" x14ac:dyDescent="0.2">
      <c r="A613" s="4" t="s">
        <v>4848</v>
      </c>
      <c r="B613" s="4" t="s">
        <v>6766</v>
      </c>
    </row>
    <row r="614" spans="1:2" x14ac:dyDescent="0.2">
      <c r="A614" s="4" t="s">
        <v>4849</v>
      </c>
      <c r="B614" s="4" t="s">
        <v>6766</v>
      </c>
    </row>
    <row r="615" spans="1:2" x14ac:dyDescent="0.2">
      <c r="A615" s="4" t="s">
        <v>4850</v>
      </c>
      <c r="B615" s="4" t="s">
        <v>6766</v>
      </c>
    </row>
    <row r="616" spans="1:2" x14ac:dyDescent="0.2">
      <c r="A616" s="4" t="s">
        <v>4851</v>
      </c>
      <c r="B616" s="4" t="s">
        <v>6766</v>
      </c>
    </row>
    <row r="617" spans="1:2" x14ac:dyDescent="0.2">
      <c r="A617" s="4" t="s">
        <v>4852</v>
      </c>
      <c r="B617" s="4" t="s">
        <v>6766</v>
      </c>
    </row>
    <row r="618" spans="1:2" x14ac:dyDescent="0.2">
      <c r="A618" s="4" t="s">
        <v>4853</v>
      </c>
      <c r="B618" s="4" t="s">
        <v>6766</v>
      </c>
    </row>
    <row r="619" spans="1:2" x14ac:dyDescent="0.2">
      <c r="A619" s="4" t="s">
        <v>4955</v>
      </c>
      <c r="B619" s="4" t="s">
        <v>6766</v>
      </c>
    </row>
    <row r="620" spans="1:2" x14ac:dyDescent="0.2">
      <c r="A620" s="4" t="s">
        <v>4956</v>
      </c>
      <c r="B620" s="4" t="s">
        <v>6766</v>
      </c>
    </row>
    <row r="621" spans="1:2" x14ac:dyDescent="0.2">
      <c r="A621" s="4" t="s">
        <v>4957</v>
      </c>
      <c r="B621" s="4" t="s">
        <v>6766</v>
      </c>
    </row>
    <row r="622" spans="1:2" x14ac:dyDescent="0.2">
      <c r="A622" s="4" t="s">
        <v>4958</v>
      </c>
      <c r="B622" s="4" t="s">
        <v>6766</v>
      </c>
    </row>
    <row r="623" spans="1:2" x14ac:dyDescent="0.2">
      <c r="A623" s="4" t="s">
        <v>5117</v>
      </c>
      <c r="B623" s="4" t="s">
        <v>6800</v>
      </c>
    </row>
    <row r="624" spans="1:2" x14ac:dyDescent="0.2">
      <c r="A624" s="150" t="s">
        <v>5040</v>
      </c>
      <c r="B624" s="150" t="s">
        <v>6766</v>
      </c>
    </row>
    <row r="625" spans="1:2" x14ac:dyDescent="0.2">
      <c r="A625" s="150" t="s">
        <v>5041</v>
      </c>
      <c r="B625" s="150" t="s">
        <v>6766</v>
      </c>
    </row>
    <row r="626" spans="1:2" x14ac:dyDescent="0.2">
      <c r="A626" s="4" t="s">
        <v>5013</v>
      </c>
      <c r="B626" s="4" t="s">
        <v>6766</v>
      </c>
    </row>
    <row r="627" spans="1:2" x14ac:dyDescent="0.2">
      <c r="A627" s="4" t="s">
        <v>4959</v>
      </c>
      <c r="B627" s="4" t="s">
        <v>6800</v>
      </c>
    </row>
    <row r="628" spans="1:2" x14ac:dyDescent="0.2">
      <c r="A628" s="4" t="s">
        <v>5118</v>
      </c>
      <c r="B628" s="4" t="s">
        <v>6766</v>
      </c>
    </row>
    <row r="629" spans="1:2" x14ac:dyDescent="0.2">
      <c r="A629" s="4" t="s">
        <v>5119</v>
      </c>
      <c r="B629" s="4" t="s">
        <v>6766</v>
      </c>
    </row>
    <row r="630" spans="1:2" x14ac:dyDescent="0.2">
      <c r="A630" s="4" t="s">
        <v>4628</v>
      </c>
      <c r="B630" s="4" t="s">
        <v>6766</v>
      </c>
    </row>
    <row r="631" spans="1:2" x14ac:dyDescent="0.2">
      <c r="A631" s="150" t="s">
        <v>4631</v>
      </c>
      <c r="B631" s="150" t="s">
        <v>6766</v>
      </c>
    </row>
    <row r="632" spans="1:2" x14ac:dyDescent="0.2">
      <c r="A632" s="150" t="s">
        <v>4632</v>
      </c>
      <c r="B632" s="150" t="s">
        <v>6766</v>
      </c>
    </row>
    <row r="633" spans="1:2" x14ac:dyDescent="0.2">
      <c r="A633" s="150" t="s">
        <v>4629</v>
      </c>
      <c r="B633" s="150" t="s">
        <v>6766</v>
      </c>
    </row>
    <row r="634" spans="1:2" x14ac:dyDescent="0.2">
      <c r="A634" s="150" t="s">
        <v>4630</v>
      </c>
      <c r="B634" s="150" t="s">
        <v>6766</v>
      </c>
    </row>
    <row r="635" spans="1:2" x14ac:dyDescent="0.2">
      <c r="A635" s="4" t="s">
        <v>4633</v>
      </c>
      <c r="B635" s="4" t="s">
        <v>6766</v>
      </c>
    </row>
    <row r="636" spans="1:2" x14ac:dyDescent="0.2">
      <c r="A636" s="4" t="s">
        <v>4634</v>
      </c>
      <c r="B636" s="4" t="s">
        <v>6766</v>
      </c>
    </row>
    <row r="637" spans="1:2" x14ac:dyDescent="0.2">
      <c r="A637" s="4" t="s">
        <v>5120</v>
      </c>
      <c r="B637" s="4" t="s">
        <v>6766</v>
      </c>
    </row>
    <row r="638" spans="1:2" x14ac:dyDescent="0.2">
      <c r="A638" s="4" t="s">
        <v>5121</v>
      </c>
      <c r="B638" s="4" t="s">
        <v>6800</v>
      </c>
    </row>
    <row r="639" spans="1:2" x14ac:dyDescent="0.2">
      <c r="A639" s="4" t="s">
        <v>5122</v>
      </c>
      <c r="B639" s="4" t="s">
        <v>6766</v>
      </c>
    </row>
    <row r="640" spans="1:2" x14ac:dyDescent="0.2">
      <c r="A640" s="4" t="s">
        <v>5014</v>
      </c>
      <c r="B640" s="4" t="s">
        <v>6766</v>
      </c>
    </row>
    <row r="641" spans="1:2" x14ac:dyDescent="0.2">
      <c r="A641" s="4" t="s">
        <v>5015</v>
      </c>
      <c r="B641" s="4" t="s">
        <v>6766</v>
      </c>
    </row>
    <row r="642" spans="1:2" x14ac:dyDescent="0.2">
      <c r="A642" s="4" t="s">
        <v>5016</v>
      </c>
      <c r="B642" s="4" t="s">
        <v>6766</v>
      </c>
    </row>
    <row r="643" spans="1:2" x14ac:dyDescent="0.2">
      <c r="A643" s="4" t="s">
        <v>5123</v>
      </c>
      <c r="B643" s="4" t="s">
        <v>6766</v>
      </c>
    </row>
    <row r="644" spans="1:2" x14ac:dyDescent="0.2">
      <c r="A644" s="148" t="s">
        <v>4434</v>
      </c>
      <c r="B644" s="4" t="s">
        <v>6756</v>
      </c>
    </row>
    <row r="645" spans="1:2" x14ac:dyDescent="0.2">
      <c r="A645" s="4" t="s">
        <v>5042</v>
      </c>
      <c r="B645" s="4" t="s">
        <v>6766</v>
      </c>
    </row>
    <row r="646" spans="1:2" x14ac:dyDescent="0.2">
      <c r="A646" s="4" t="s">
        <v>5124</v>
      </c>
      <c r="B646" s="4" t="s">
        <v>6766</v>
      </c>
    </row>
    <row r="647" spans="1:2" x14ac:dyDescent="0.2">
      <c r="A647" s="4" t="s">
        <v>4830</v>
      </c>
      <c r="B647" s="4" t="s">
        <v>6766</v>
      </c>
    </row>
    <row r="648" spans="1:2" x14ac:dyDescent="0.2">
      <c r="A648" s="4" t="s">
        <v>5125</v>
      </c>
      <c r="B648" s="4" t="s">
        <v>6766</v>
      </c>
    </row>
    <row r="649" spans="1:2" x14ac:dyDescent="0.2">
      <c r="A649" s="4" t="s">
        <v>5043</v>
      </c>
      <c r="B649" s="4" t="s">
        <v>6766</v>
      </c>
    </row>
    <row r="650" spans="1:2" x14ac:dyDescent="0.2">
      <c r="A650" s="4" t="s">
        <v>5044</v>
      </c>
      <c r="B650" s="4" t="s">
        <v>6766</v>
      </c>
    </row>
    <row r="651" spans="1:2" x14ac:dyDescent="0.2">
      <c r="A651" s="4" t="s">
        <v>5045</v>
      </c>
      <c r="B651" s="4" t="s">
        <v>6766</v>
      </c>
    </row>
    <row r="652" spans="1:2" x14ac:dyDescent="0.2">
      <c r="A652" s="4" t="s">
        <v>5046</v>
      </c>
      <c r="B652" s="4" t="s">
        <v>6766</v>
      </c>
    </row>
    <row r="653" spans="1:2" x14ac:dyDescent="0.2">
      <c r="A653" s="4" t="s">
        <v>5047</v>
      </c>
      <c r="B653" s="4" t="s">
        <v>6766</v>
      </c>
    </row>
    <row r="654" spans="1:2" x14ac:dyDescent="0.2">
      <c r="A654" s="4" t="s">
        <v>5048</v>
      </c>
      <c r="B654" s="4" t="s">
        <v>6766</v>
      </c>
    </row>
    <row r="655" spans="1:2" x14ac:dyDescent="0.2">
      <c r="A655" s="4" t="s">
        <v>5049</v>
      </c>
      <c r="B655" s="4" t="s">
        <v>6766</v>
      </c>
    </row>
    <row r="656" spans="1:2" x14ac:dyDescent="0.2">
      <c r="A656" s="4" t="s">
        <v>5050</v>
      </c>
      <c r="B656" s="4" t="s">
        <v>6766</v>
      </c>
    </row>
    <row r="657" spans="1:2" x14ac:dyDescent="0.2">
      <c r="A657" s="4" t="s">
        <v>5051</v>
      </c>
      <c r="B657" s="4" t="s">
        <v>6766</v>
      </c>
    </row>
    <row r="658" spans="1:2" x14ac:dyDescent="0.2">
      <c r="A658" s="4" t="s">
        <v>5052</v>
      </c>
      <c r="B658" s="4" t="s">
        <v>6766</v>
      </c>
    </row>
    <row r="659" spans="1:2" x14ac:dyDescent="0.2">
      <c r="A659" s="4" t="s">
        <v>5053</v>
      </c>
      <c r="B659" s="4" t="s">
        <v>6766</v>
      </c>
    </row>
    <row r="660" spans="1:2" x14ac:dyDescent="0.2">
      <c r="A660" s="4" t="s">
        <v>5054</v>
      </c>
      <c r="B660" s="4" t="s">
        <v>6766</v>
      </c>
    </row>
    <row r="661" spans="1:2" x14ac:dyDescent="0.2">
      <c r="A661" s="4" t="s">
        <v>5055</v>
      </c>
      <c r="B661" s="4" t="s">
        <v>6766</v>
      </c>
    </row>
    <row r="662" spans="1:2" x14ac:dyDescent="0.2">
      <c r="A662" s="4" t="s">
        <v>5056</v>
      </c>
      <c r="B662" s="4" t="s">
        <v>6766</v>
      </c>
    </row>
    <row r="663" spans="1:2" x14ac:dyDescent="0.2">
      <c r="A663" s="4" t="s">
        <v>5057</v>
      </c>
      <c r="B663" s="4" t="s">
        <v>6766</v>
      </c>
    </row>
    <row r="664" spans="1:2" x14ac:dyDescent="0.2">
      <c r="A664" s="4" t="s">
        <v>5058</v>
      </c>
      <c r="B664" s="4" t="s">
        <v>6766</v>
      </c>
    </row>
    <row r="665" spans="1:2" x14ac:dyDescent="0.2">
      <c r="A665" s="4" t="s">
        <v>5059</v>
      </c>
      <c r="B665" s="4" t="s">
        <v>6766</v>
      </c>
    </row>
    <row r="666" spans="1:2" x14ac:dyDescent="0.2">
      <c r="A666" s="4" t="s">
        <v>5060</v>
      </c>
      <c r="B666" s="4" t="s">
        <v>6766</v>
      </c>
    </row>
    <row r="667" spans="1:2" x14ac:dyDescent="0.2">
      <c r="A667" s="4" t="s">
        <v>5061</v>
      </c>
      <c r="B667" s="4" t="s">
        <v>6766</v>
      </c>
    </row>
    <row r="668" spans="1:2" x14ac:dyDescent="0.2">
      <c r="A668" s="4" t="s">
        <v>4854</v>
      </c>
      <c r="B668" s="4" t="s">
        <v>6766</v>
      </c>
    </row>
    <row r="669" spans="1:2" x14ac:dyDescent="0.2">
      <c r="A669" s="4" t="s">
        <v>4858</v>
      </c>
      <c r="B669" s="4" t="s">
        <v>6766</v>
      </c>
    </row>
    <row r="670" spans="1:2" x14ac:dyDescent="0.2">
      <c r="A670" s="4" t="s">
        <v>4857</v>
      </c>
      <c r="B670" s="4" t="s">
        <v>6766</v>
      </c>
    </row>
    <row r="671" spans="1:2" x14ac:dyDescent="0.2">
      <c r="A671" s="4" t="s">
        <v>4859</v>
      </c>
      <c r="B671" s="4" t="s">
        <v>6766</v>
      </c>
    </row>
    <row r="672" spans="1:2" x14ac:dyDescent="0.2">
      <c r="A672" s="4" t="s">
        <v>4855</v>
      </c>
      <c r="B672" s="4" t="s">
        <v>6766</v>
      </c>
    </row>
    <row r="673" spans="1:2" x14ac:dyDescent="0.2">
      <c r="A673" s="4" t="s">
        <v>4856</v>
      </c>
      <c r="B673" s="4" t="s">
        <v>6766</v>
      </c>
    </row>
    <row r="674" spans="1:2" x14ac:dyDescent="0.2">
      <c r="A674" s="4" t="s">
        <v>6401</v>
      </c>
      <c r="B674" s="4" t="s">
        <v>6756</v>
      </c>
    </row>
    <row r="675" spans="1:2" x14ac:dyDescent="0.2">
      <c r="A675" s="4" t="s">
        <v>6123</v>
      </c>
      <c r="B675" s="4" t="s">
        <v>4013</v>
      </c>
    </row>
    <row r="676" spans="1:2" x14ac:dyDescent="0.2">
      <c r="A676" s="4" t="s">
        <v>6124</v>
      </c>
      <c r="B676" s="4" t="s">
        <v>4013</v>
      </c>
    </row>
    <row r="677" spans="1:2" x14ac:dyDescent="0.2">
      <c r="A677" s="4" t="s">
        <v>4960</v>
      </c>
      <c r="B677" s="4" t="s">
        <v>6766</v>
      </c>
    </row>
    <row r="678" spans="1:2" x14ac:dyDescent="0.2">
      <c r="A678" s="4" t="s">
        <v>6125</v>
      </c>
      <c r="B678" s="4" t="s">
        <v>4013</v>
      </c>
    </row>
    <row r="679" spans="1:2" x14ac:dyDescent="0.2">
      <c r="A679" s="4" t="s">
        <v>4349</v>
      </c>
      <c r="B679" s="27" t="s">
        <v>4013</v>
      </c>
    </row>
    <row r="680" spans="1:2" x14ac:dyDescent="0.2">
      <c r="A680" s="150" t="s">
        <v>4563</v>
      </c>
      <c r="B680" s="4" t="s">
        <v>6766</v>
      </c>
    </row>
    <row r="681" spans="1:2" x14ac:dyDescent="0.2">
      <c r="A681" s="4" t="s">
        <v>4635</v>
      </c>
      <c r="B681" s="4" t="s">
        <v>6766</v>
      </c>
    </row>
    <row r="682" spans="1:2" x14ac:dyDescent="0.2">
      <c r="A682" s="4" t="s">
        <v>4736</v>
      </c>
      <c r="B682" s="4" t="s">
        <v>6783</v>
      </c>
    </row>
    <row r="683" spans="1:2" x14ac:dyDescent="0.2">
      <c r="A683" s="4" t="s">
        <v>4861</v>
      </c>
      <c r="B683" s="4" t="s">
        <v>6766</v>
      </c>
    </row>
    <row r="684" spans="1:2" x14ac:dyDescent="0.2">
      <c r="A684" s="4" t="s">
        <v>4961</v>
      </c>
      <c r="B684" s="4" t="s">
        <v>6766</v>
      </c>
    </row>
    <row r="685" spans="1:2" x14ac:dyDescent="0.2">
      <c r="A685" s="4" t="s">
        <v>4831</v>
      </c>
      <c r="B685" s="4" t="s">
        <v>6766</v>
      </c>
    </row>
    <row r="686" spans="1:2" x14ac:dyDescent="0.2">
      <c r="A686" s="4" t="s">
        <v>5084</v>
      </c>
      <c r="B686" s="4" t="s">
        <v>6766</v>
      </c>
    </row>
    <row r="687" spans="1:2" x14ac:dyDescent="0.2">
      <c r="A687" s="4" t="s">
        <v>4056</v>
      </c>
      <c r="B687" s="4" t="s">
        <v>6823</v>
      </c>
    </row>
    <row r="688" spans="1:2" x14ac:dyDescent="0.2">
      <c r="A688" s="4" t="s">
        <v>4737</v>
      </c>
      <c r="B688" s="4" t="s">
        <v>6781</v>
      </c>
    </row>
    <row r="689" spans="1:2" x14ac:dyDescent="0.2">
      <c r="A689" s="148" t="s">
        <v>4525</v>
      </c>
      <c r="B689" s="4" t="s">
        <v>4013</v>
      </c>
    </row>
    <row r="690" spans="1:2" x14ac:dyDescent="0.2">
      <c r="A690" s="4" t="s">
        <v>5062</v>
      </c>
      <c r="B690" s="4" t="s">
        <v>6766</v>
      </c>
    </row>
    <row r="691" spans="1:2" x14ac:dyDescent="0.2">
      <c r="A691" s="27" t="s">
        <v>4345</v>
      </c>
      <c r="B691" s="27" t="s">
        <v>4013</v>
      </c>
    </row>
    <row r="692" spans="1:2" x14ac:dyDescent="0.2">
      <c r="A692" s="148" t="s">
        <v>5315</v>
      </c>
      <c r="B692" s="4" t="s">
        <v>6826</v>
      </c>
    </row>
    <row r="693" spans="1:2" x14ac:dyDescent="0.2">
      <c r="A693" s="4" t="s">
        <v>6484</v>
      </c>
      <c r="B693" s="4" t="s">
        <v>6938</v>
      </c>
    </row>
    <row r="694" spans="1:2" x14ac:dyDescent="0.2">
      <c r="A694" s="4" t="s">
        <v>6566</v>
      </c>
      <c r="B694" s="4" t="s">
        <v>6938</v>
      </c>
    </row>
    <row r="695" spans="1:2" x14ac:dyDescent="0.2">
      <c r="A695" s="4" t="s">
        <v>6566</v>
      </c>
      <c r="B695" s="4" t="s">
        <v>6938</v>
      </c>
    </row>
    <row r="696" spans="1:2" x14ac:dyDescent="0.2">
      <c r="A696" s="4" t="s">
        <v>4369</v>
      </c>
      <c r="B696" s="27" t="s">
        <v>4013</v>
      </c>
    </row>
    <row r="697" spans="1:2" x14ac:dyDescent="0.2">
      <c r="A697" s="4" t="s">
        <v>5178</v>
      </c>
      <c r="B697" s="4" t="s">
        <v>6823</v>
      </c>
    </row>
    <row r="698" spans="1:2" x14ac:dyDescent="0.2">
      <c r="A698" s="4" t="s">
        <v>5222</v>
      </c>
      <c r="B698" s="4" t="s">
        <v>6825</v>
      </c>
    </row>
    <row r="699" spans="1:2" x14ac:dyDescent="0.2">
      <c r="A699" s="4" t="s">
        <v>4523</v>
      </c>
      <c r="B699" s="4" t="s">
        <v>4013</v>
      </c>
    </row>
    <row r="700" spans="1:2" x14ac:dyDescent="0.2">
      <c r="A700" s="148" t="s">
        <v>4526</v>
      </c>
      <c r="B700" s="4" t="s">
        <v>4013</v>
      </c>
    </row>
    <row r="701" spans="1:2" x14ac:dyDescent="0.2">
      <c r="A701" s="4" t="s">
        <v>5340</v>
      </c>
      <c r="B701" s="150" t="s">
        <v>4013</v>
      </c>
    </row>
    <row r="702" spans="1:2" x14ac:dyDescent="0.2">
      <c r="A702" s="150" t="s">
        <v>6037</v>
      </c>
      <c r="B702" s="4" t="s">
        <v>6885</v>
      </c>
    </row>
    <row r="703" spans="1:2" x14ac:dyDescent="0.2">
      <c r="A703" s="150" t="s">
        <v>6038</v>
      </c>
      <c r="B703" s="4" t="s">
        <v>6885</v>
      </c>
    </row>
    <row r="704" spans="1:2" x14ac:dyDescent="0.2">
      <c r="A704" s="150" t="s">
        <v>6039</v>
      </c>
      <c r="B704" s="4" t="s">
        <v>6885</v>
      </c>
    </row>
    <row r="705" spans="1:2" x14ac:dyDescent="0.2">
      <c r="A705" s="150" t="s">
        <v>6040</v>
      </c>
      <c r="B705" s="4" t="s">
        <v>6885</v>
      </c>
    </row>
    <row r="706" spans="1:2" x14ac:dyDescent="0.2">
      <c r="A706" s="150" t="s">
        <v>6041</v>
      </c>
      <c r="B706" s="4" t="s">
        <v>6885</v>
      </c>
    </row>
    <row r="707" spans="1:2" x14ac:dyDescent="0.2">
      <c r="A707" s="150" t="s">
        <v>6042</v>
      </c>
      <c r="B707" s="4" t="s">
        <v>6885</v>
      </c>
    </row>
    <row r="708" spans="1:2" x14ac:dyDescent="0.2">
      <c r="A708" s="150" t="s">
        <v>6043</v>
      </c>
      <c r="B708" s="4" t="s">
        <v>6885</v>
      </c>
    </row>
    <row r="709" spans="1:2" x14ac:dyDescent="0.2">
      <c r="A709" s="150" t="s">
        <v>6044</v>
      </c>
      <c r="B709" s="4" t="s">
        <v>6885</v>
      </c>
    </row>
    <row r="710" spans="1:2" x14ac:dyDescent="0.2">
      <c r="A710" s="4" t="s">
        <v>6203</v>
      </c>
      <c r="B710" s="4" t="s">
        <v>6906</v>
      </c>
    </row>
    <row r="711" spans="1:2" x14ac:dyDescent="0.2">
      <c r="A711" s="4" t="s">
        <v>6012</v>
      </c>
      <c r="B711" s="4" t="s">
        <v>4013</v>
      </c>
    </row>
    <row r="712" spans="1:2" x14ac:dyDescent="0.2">
      <c r="A712" s="150" t="s">
        <v>5703</v>
      </c>
      <c r="B712" s="4" t="s">
        <v>6875</v>
      </c>
    </row>
    <row r="713" spans="1:2" x14ac:dyDescent="0.2">
      <c r="A713" s="4" t="s">
        <v>6135</v>
      </c>
      <c r="B713" s="4" t="s">
        <v>4013</v>
      </c>
    </row>
    <row r="714" spans="1:2" x14ac:dyDescent="0.2">
      <c r="A714" s="148" t="s">
        <v>5321</v>
      </c>
      <c r="B714" s="4" t="s">
        <v>6826</v>
      </c>
    </row>
    <row r="715" spans="1:2" x14ac:dyDescent="0.2">
      <c r="A715" s="4" t="s">
        <v>6303</v>
      </c>
      <c r="B715" s="4" t="s">
        <v>6915</v>
      </c>
    </row>
    <row r="716" spans="1:2" x14ac:dyDescent="0.2">
      <c r="A716" s="150" t="s">
        <v>5520</v>
      </c>
      <c r="B716" s="4" t="s">
        <v>6836</v>
      </c>
    </row>
    <row r="717" spans="1:2" x14ac:dyDescent="0.2">
      <c r="A717" s="148" t="s">
        <v>5309</v>
      </c>
      <c r="B717" s="4" t="s">
        <v>4013</v>
      </c>
    </row>
    <row r="718" spans="1:2" x14ac:dyDescent="0.2">
      <c r="A718" s="150" t="s">
        <v>5704</v>
      </c>
      <c r="B718" s="4" t="s">
        <v>6865</v>
      </c>
    </row>
    <row r="719" spans="1:2" x14ac:dyDescent="0.2">
      <c r="A719" s="150" t="s">
        <v>5521</v>
      </c>
      <c r="B719" s="4" t="s">
        <v>6839</v>
      </c>
    </row>
    <row r="720" spans="1:2" x14ac:dyDescent="0.2">
      <c r="A720" s="150" t="s">
        <v>5521</v>
      </c>
      <c r="B720" s="4" t="s">
        <v>6834</v>
      </c>
    </row>
    <row r="721" spans="1:2" x14ac:dyDescent="0.2">
      <c r="A721" s="150" t="s">
        <v>5521</v>
      </c>
      <c r="B721" s="4" t="s">
        <v>6881</v>
      </c>
    </row>
    <row r="722" spans="1:2" x14ac:dyDescent="0.2">
      <c r="A722" s="4" t="s">
        <v>6448</v>
      </c>
      <c r="B722" s="4" t="s">
        <v>4013</v>
      </c>
    </row>
    <row r="723" spans="1:2" x14ac:dyDescent="0.2">
      <c r="A723" s="4" t="s">
        <v>6411</v>
      </c>
      <c r="B723" s="4" t="s">
        <v>4013</v>
      </c>
    </row>
    <row r="724" spans="1:2" x14ac:dyDescent="0.2">
      <c r="A724" s="4" t="s">
        <v>6304</v>
      </c>
      <c r="B724" s="4" t="s">
        <v>6912</v>
      </c>
    </row>
    <row r="725" spans="1:2" x14ac:dyDescent="0.2">
      <c r="A725" s="4" t="s">
        <v>6429</v>
      </c>
      <c r="B725" s="4" t="s">
        <v>4013</v>
      </c>
    </row>
    <row r="726" spans="1:2" x14ac:dyDescent="0.2">
      <c r="A726" s="4" t="s">
        <v>6204</v>
      </c>
      <c r="B726" s="4" t="s">
        <v>6906</v>
      </c>
    </row>
    <row r="727" spans="1:2" x14ac:dyDescent="0.2">
      <c r="A727" s="4" t="s">
        <v>6485</v>
      </c>
      <c r="B727" s="4" t="s">
        <v>6938</v>
      </c>
    </row>
    <row r="728" spans="1:2" x14ac:dyDescent="0.2">
      <c r="A728" s="4" t="s">
        <v>6486</v>
      </c>
      <c r="B728" s="4" t="s">
        <v>6938</v>
      </c>
    </row>
    <row r="729" spans="1:2" x14ac:dyDescent="0.2">
      <c r="A729" s="150" t="s">
        <v>5389</v>
      </c>
      <c r="B729" s="4" t="s">
        <v>6827</v>
      </c>
    </row>
    <row r="730" spans="1:2" x14ac:dyDescent="0.2">
      <c r="A730" s="4" t="s">
        <v>5352</v>
      </c>
      <c r="B730" s="4" t="s">
        <v>4013</v>
      </c>
    </row>
    <row r="731" spans="1:2" x14ac:dyDescent="0.2">
      <c r="A731" s="4" t="s">
        <v>6119</v>
      </c>
      <c r="B731" s="4" t="s">
        <v>4013</v>
      </c>
    </row>
    <row r="732" spans="1:2" x14ac:dyDescent="0.2">
      <c r="A732" s="4" t="s">
        <v>6136</v>
      </c>
      <c r="B732" s="4" t="s">
        <v>4013</v>
      </c>
    </row>
    <row r="733" spans="1:2" x14ac:dyDescent="0.2">
      <c r="A733" s="150" t="s">
        <v>6081</v>
      </c>
      <c r="B733" s="4" t="s">
        <v>6885</v>
      </c>
    </row>
    <row r="734" spans="1:2" x14ac:dyDescent="0.2">
      <c r="A734" s="150" t="s">
        <v>6082</v>
      </c>
      <c r="B734" s="4" t="s">
        <v>6885</v>
      </c>
    </row>
    <row r="735" spans="1:2" x14ac:dyDescent="0.2">
      <c r="A735" s="4" t="s">
        <v>5177</v>
      </c>
      <c r="B735" s="4" t="s">
        <v>6823</v>
      </c>
    </row>
    <row r="736" spans="1:2" x14ac:dyDescent="0.2">
      <c r="A736" s="150" t="s">
        <v>5522</v>
      </c>
      <c r="B736" s="4" t="s">
        <v>6830</v>
      </c>
    </row>
    <row r="737" spans="1:2" x14ac:dyDescent="0.2">
      <c r="A737" s="150" t="s">
        <v>5390</v>
      </c>
      <c r="B737" s="4" t="s">
        <v>6828</v>
      </c>
    </row>
    <row r="738" spans="1:2" x14ac:dyDescent="0.2">
      <c r="A738" s="150" t="s">
        <v>5391</v>
      </c>
      <c r="B738" s="4" t="s">
        <v>6828</v>
      </c>
    </row>
    <row r="739" spans="1:2" x14ac:dyDescent="0.2">
      <c r="A739" s="150" t="s">
        <v>5392</v>
      </c>
      <c r="B739" s="4" t="s">
        <v>6828</v>
      </c>
    </row>
    <row r="740" spans="1:2" x14ac:dyDescent="0.2">
      <c r="A740" s="150" t="s">
        <v>5393</v>
      </c>
      <c r="B740" s="4" t="s">
        <v>6828</v>
      </c>
    </row>
    <row r="741" spans="1:2" x14ac:dyDescent="0.2">
      <c r="A741" s="150" t="s">
        <v>5394</v>
      </c>
      <c r="B741" s="4" t="s">
        <v>6827</v>
      </c>
    </row>
    <row r="742" spans="1:2" x14ac:dyDescent="0.2">
      <c r="A742" s="150" t="s">
        <v>5395</v>
      </c>
      <c r="B742" s="4" t="s">
        <v>6827</v>
      </c>
    </row>
    <row r="743" spans="1:2" x14ac:dyDescent="0.2">
      <c r="A743" s="150" t="s">
        <v>5396</v>
      </c>
      <c r="B743" s="4" t="s">
        <v>6827</v>
      </c>
    </row>
    <row r="744" spans="1:2" x14ac:dyDescent="0.2">
      <c r="A744" s="150" t="s">
        <v>5397</v>
      </c>
      <c r="B744" s="4" t="s">
        <v>6827</v>
      </c>
    </row>
    <row r="745" spans="1:2" x14ac:dyDescent="0.2">
      <c r="A745" s="150" t="s">
        <v>5398</v>
      </c>
      <c r="B745" s="4" t="s">
        <v>6827</v>
      </c>
    </row>
    <row r="746" spans="1:2" x14ac:dyDescent="0.2">
      <c r="A746" s="4" t="s">
        <v>6172</v>
      </c>
      <c r="B746" s="4" t="s">
        <v>4013</v>
      </c>
    </row>
    <row r="747" spans="1:2" x14ac:dyDescent="0.2">
      <c r="A747" s="4" t="s">
        <v>6305</v>
      </c>
      <c r="B747" s="4" t="s">
        <v>6915</v>
      </c>
    </row>
    <row r="748" spans="1:2" x14ac:dyDescent="0.2">
      <c r="A748" s="150" t="s">
        <v>5705</v>
      </c>
      <c r="B748" s="4" t="s">
        <v>6872</v>
      </c>
    </row>
    <row r="749" spans="1:2" x14ac:dyDescent="0.2">
      <c r="A749" s="4" t="s">
        <v>6440</v>
      </c>
      <c r="B749" s="4" t="s">
        <v>4013</v>
      </c>
    </row>
    <row r="750" spans="1:2" x14ac:dyDescent="0.2">
      <c r="A750" s="4" t="s">
        <v>6249</v>
      </c>
      <c r="B750" s="4" t="s">
        <v>6906</v>
      </c>
    </row>
    <row r="751" spans="1:2" x14ac:dyDescent="0.2">
      <c r="A751" s="150" t="s">
        <v>6045</v>
      </c>
      <c r="B751" s="4" t="s">
        <v>6885</v>
      </c>
    </row>
    <row r="752" spans="1:2" x14ac:dyDescent="0.2">
      <c r="A752" s="150" t="s">
        <v>6046</v>
      </c>
      <c r="B752" s="4" t="s">
        <v>6885</v>
      </c>
    </row>
    <row r="753" spans="1:2" x14ac:dyDescent="0.2">
      <c r="A753" s="150" t="s">
        <v>6047</v>
      </c>
      <c r="B753" s="4" t="s">
        <v>6885</v>
      </c>
    </row>
    <row r="754" spans="1:2" x14ac:dyDescent="0.2">
      <c r="A754" s="150" t="s">
        <v>6048</v>
      </c>
      <c r="B754" s="4" t="s">
        <v>6885</v>
      </c>
    </row>
    <row r="755" spans="1:2" x14ac:dyDescent="0.2">
      <c r="A755" s="4" t="s">
        <v>5236</v>
      </c>
      <c r="B755" s="4" t="s">
        <v>6823</v>
      </c>
    </row>
    <row r="756" spans="1:2" x14ac:dyDescent="0.2">
      <c r="A756" s="4" t="s">
        <v>6137</v>
      </c>
      <c r="B756" s="4" t="s">
        <v>4013</v>
      </c>
    </row>
    <row r="757" spans="1:2" x14ac:dyDescent="0.2">
      <c r="A757" s="4" t="s">
        <v>4536</v>
      </c>
      <c r="B757" s="4" t="s">
        <v>6756</v>
      </c>
    </row>
    <row r="758" spans="1:2" x14ac:dyDescent="0.2">
      <c r="A758" s="4" t="s">
        <v>6487</v>
      </c>
      <c r="B758" s="4" t="s">
        <v>6938</v>
      </c>
    </row>
    <row r="759" spans="1:2" x14ac:dyDescent="0.2">
      <c r="A759" s="150" t="s">
        <v>5706</v>
      </c>
      <c r="B759" s="4" t="s">
        <v>6871</v>
      </c>
    </row>
    <row r="760" spans="1:2" x14ac:dyDescent="0.2">
      <c r="A760" s="4" t="s">
        <v>6600</v>
      </c>
      <c r="B760" s="4" t="s">
        <v>6938</v>
      </c>
    </row>
    <row r="761" spans="1:2" x14ac:dyDescent="0.2">
      <c r="A761" s="4" t="s">
        <v>6488</v>
      </c>
      <c r="B761" s="4" t="s">
        <v>6938</v>
      </c>
    </row>
    <row r="762" spans="1:2" x14ac:dyDescent="0.2">
      <c r="A762" s="4" t="s">
        <v>6205</v>
      </c>
      <c r="B762" s="4" t="s">
        <v>6906</v>
      </c>
    </row>
    <row r="763" spans="1:2" x14ac:dyDescent="0.2">
      <c r="A763" s="150" t="s">
        <v>6049</v>
      </c>
      <c r="B763" s="4" t="s">
        <v>6886</v>
      </c>
    </row>
    <row r="764" spans="1:2" x14ac:dyDescent="0.2">
      <c r="A764" s="4" t="s">
        <v>6013</v>
      </c>
      <c r="B764" s="4" t="s">
        <v>4013</v>
      </c>
    </row>
    <row r="765" spans="1:2" x14ac:dyDescent="0.2">
      <c r="A765" s="4" t="s">
        <v>6423</v>
      </c>
      <c r="B765" s="4" t="s">
        <v>4013</v>
      </c>
    </row>
    <row r="766" spans="1:2" x14ac:dyDescent="0.2">
      <c r="A766" s="4" t="s">
        <v>6029</v>
      </c>
      <c r="B766" s="4" t="s">
        <v>4013</v>
      </c>
    </row>
    <row r="767" spans="1:2" x14ac:dyDescent="0.2">
      <c r="A767" s="4" t="s">
        <v>4475</v>
      </c>
      <c r="B767" s="4" t="s">
        <v>6764</v>
      </c>
    </row>
    <row r="768" spans="1:2" x14ac:dyDescent="0.2">
      <c r="A768" s="4" t="s">
        <v>4475</v>
      </c>
      <c r="B768" s="4" t="s">
        <v>6765</v>
      </c>
    </row>
    <row r="769" spans="1:2" x14ac:dyDescent="0.2">
      <c r="A769" s="4" t="s">
        <v>4738</v>
      </c>
      <c r="B769" s="4" t="s">
        <v>6782</v>
      </c>
    </row>
    <row r="770" spans="1:2" x14ac:dyDescent="0.2">
      <c r="A770" s="150" t="s">
        <v>4564</v>
      </c>
      <c r="B770" s="4" t="s">
        <v>6766</v>
      </c>
    </row>
    <row r="771" spans="1:2" x14ac:dyDescent="0.2">
      <c r="A771" s="150" t="s">
        <v>4564</v>
      </c>
      <c r="B771" s="150" t="s">
        <v>6767</v>
      </c>
    </row>
    <row r="772" spans="1:2" x14ac:dyDescent="0.2">
      <c r="A772" s="150" t="s">
        <v>4564</v>
      </c>
      <c r="B772" s="150" t="s">
        <v>6768</v>
      </c>
    </row>
    <row r="773" spans="1:2" x14ac:dyDescent="0.2">
      <c r="A773" s="4" t="s">
        <v>4370</v>
      </c>
      <c r="B773" s="27" t="s">
        <v>4013</v>
      </c>
    </row>
    <row r="774" spans="1:2" x14ac:dyDescent="0.2">
      <c r="A774" s="4" t="s">
        <v>6489</v>
      </c>
      <c r="B774" s="4" t="s">
        <v>6938</v>
      </c>
    </row>
    <row r="775" spans="1:2" x14ac:dyDescent="0.2">
      <c r="A775" s="148" t="s">
        <v>5319</v>
      </c>
      <c r="B775" s="4" t="s">
        <v>6826</v>
      </c>
    </row>
    <row r="776" spans="1:2" x14ac:dyDescent="0.2">
      <c r="A776" s="4" t="s">
        <v>6184</v>
      </c>
      <c r="B776" s="4" t="s">
        <v>6906</v>
      </c>
    </row>
    <row r="777" spans="1:2" x14ac:dyDescent="0.2">
      <c r="A777" s="148" t="s">
        <v>4414</v>
      </c>
      <c r="B777" s="4" t="s">
        <v>6739</v>
      </c>
    </row>
    <row r="778" spans="1:2" x14ac:dyDescent="0.2">
      <c r="A778" s="148" t="s">
        <v>4414</v>
      </c>
      <c r="B778" s="4" t="s">
        <v>6740</v>
      </c>
    </row>
    <row r="779" spans="1:2" x14ac:dyDescent="0.2">
      <c r="A779" s="4" t="s">
        <v>6490</v>
      </c>
      <c r="B779" s="4" t="s">
        <v>6938</v>
      </c>
    </row>
    <row r="780" spans="1:2" x14ac:dyDescent="0.2">
      <c r="A780" s="4" t="s">
        <v>6253</v>
      </c>
      <c r="B780" s="4" t="s">
        <v>6907</v>
      </c>
    </row>
    <row r="781" spans="1:2" x14ac:dyDescent="0.2">
      <c r="A781" s="27" t="s">
        <v>4288</v>
      </c>
      <c r="B781" s="27" t="s">
        <v>4013</v>
      </c>
    </row>
    <row r="782" spans="1:2" x14ac:dyDescent="0.2">
      <c r="A782" s="4" t="s">
        <v>6306</v>
      </c>
      <c r="B782" s="4" t="s">
        <v>6916</v>
      </c>
    </row>
    <row r="783" spans="1:2" x14ac:dyDescent="0.2">
      <c r="A783" s="4" t="s">
        <v>5289</v>
      </c>
      <c r="B783" s="4" t="s">
        <v>6823</v>
      </c>
    </row>
    <row r="784" spans="1:2" x14ac:dyDescent="0.2">
      <c r="A784" s="150" t="s">
        <v>5859</v>
      </c>
      <c r="B784" s="4" t="s">
        <v>6879</v>
      </c>
    </row>
    <row r="785" spans="1:2" x14ac:dyDescent="0.2">
      <c r="A785" s="4" t="s">
        <v>6239</v>
      </c>
      <c r="B785" s="4" t="s">
        <v>6906</v>
      </c>
    </row>
    <row r="786" spans="1:2" x14ac:dyDescent="0.2">
      <c r="A786" s="4" t="s">
        <v>6243</v>
      </c>
      <c r="B786" s="4" t="s">
        <v>6906</v>
      </c>
    </row>
    <row r="787" spans="1:2" x14ac:dyDescent="0.2">
      <c r="A787" s="150" t="s">
        <v>5707</v>
      </c>
      <c r="B787" s="4" t="s">
        <v>6865</v>
      </c>
    </row>
    <row r="788" spans="1:2" x14ac:dyDescent="0.2">
      <c r="A788" s="150" t="s">
        <v>5523</v>
      </c>
      <c r="B788" s="4" t="s">
        <v>6841</v>
      </c>
    </row>
    <row r="789" spans="1:2" x14ac:dyDescent="0.2">
      <c r="A789" s="27" t="s">
        <v>6307</v>
      </c>
      <c r="B789" s="4" t="s">
        <v>6910</v>
      </c>
    </row>
    <row r="790" spans="1:2" x14ac:dyDescent="0.2">
      <c r="A790" s="150" t="s">
        <v>6083</v>
      </c>
      <c r="B790" s="4" t="s">
        <v>6885</v>
      </c>
    </row>
    <row r="791" spans="1:2" x14ac:dyDescent="0.2">
      <c r="A791" s="150" t="s">
        <v>6084</v>
      </c>
      <c r="B791" s="4" t="s">
        <v>6885</v>
      </c>
    </row>
    <row r="792" spans="1:2" x14ac:dyDescent="0.2">
      <c r="A792" s="150" t="s">
        <v>6085</v>
      </c>
      <c r="B792" s="4" t="s">
        <v>6885</v>
      </c>
    </row>
    <row r="793" spans="1:2" x14ac:dyDescent="0.2">
      <c r="A793" s="4" t="s">
        <v>6443</v>
      </c>
      <c r="B793" s="4" t="s">
        <v>4013</v>
      </c>
    </row>
    <row r="794" spans="1:2" x14ac:dyDescent="0.2">
      <c r="A794" s="4" t="s">
        <v>5126</v>
      </c>
      <c r="B794" s="4" t="s">
        <v>6800</v>
      </c>
    </row>
    <row r="795" spans="1:2" x14ac:dyDescent="0.2">
      <c r="A795" s="4" t="s">
        <v>4636</v>
      </c>
      <c r="B795" s="4" t="s">
        <v>6766</v>
      </c>
    </row>
    <row r="796" spans="1:2" x14ac:dyDescent="0.2">
      <c r="A796" s="4" t="s">
        <v>4637</v>
      </c>
      <c r="B796" s="4" t="s">
        <v>6766</v>
      </c>
    </row>
    <row r="797" spans="1:2" x14ac:dyDescent="0.2">
      <c r="A797" s="4" t="s">
        <v>6601</v>
      </c>
      <c r="B797" s="4" t="s">
        <v>6938</v>
      </c>
    </row>
    <row r="798" spans="1:2" x14ac:dyDescent="0.2">
      <c r="A798" s="4" t="s">
        <v>5252</v>
      </c>
      <c r="B798" s="4" t="s">
        <v>6823</v>
      </c>
    </row>
    <row r="799" spans="1:2" x14ac:dyDescent="0.2">
      <c r="A799" s="4" t="s">
        <v>5224</v>
      </c>
      <c r="B799" s="4" t="s">
        <v>6823</v>
      </c>
    </row>
    <row r="800" spans="1:2" x14ac:dyDescent="0.2">
      <c r="A800" s="150" t="s">
        <v>5708</v>
      </c>
      <c r="B800" s="4" t="s">
        <v>6871</v>
      </c>
    </row>
    <row r="801" spans="1:2" x14ac:dyDescent="0.2">
      <c r="A801" s="150" t="s">
        <v>5399</v>
      </c>
      <c r="B801" s="4" t="s">
        <v>6827</v>
      </c>
    </row>
    <row r="802" spans="1:2" x14ac:dyDescent="0.2">
      <c r="A802" s="150" t="s">
        <v>5709</v>
      </c>
      <c r="B802" s="4" t="s">
        <v>6865</v>
      </c>
    </row>
    <row r="803" spans="1:2" x14ac:dyDescent="0.2">
      <c r="A803" s="150" t="s">
        <v>5710</v>
      </c>
      <c r="B803" s="4" t="s">
        <v>6868</v>
      </c>
    </row>
    <row r="804" spans="1:2" x14ac:dyDescent="0.2">
      <c r="A804" s="4" t="s">
        <v>6613</v>
      </c>
      <c r="B804" s="4" t="s">
        <v>6938</v>
      </c>
    </row>
    <row r="805" spans="1:2" x14ac:dyDescent="0.2">
      <c r="A805" s="150" t="s">
        <v>5524</v>
      </c>
      <c r="B805" s="4" t="s">
        <v>6840</v>
      </c>
    </row>
    <row r="806" spans="1:2" x14ac:dyDescent="0.2">
      <c r="A806" s="4" t="s">
        <v>6406</v>
      </c>
      <c r="B806" s="4" t="s">
        <v>4013</v>
      </c>
    </row>
    <row r="807" spans="1:2" x14ac:dyDescent="0.2">
      <c r="A807" s="150" t="s">
        <v>5525</v>
      </c>
      <c r="B807" s="4" t="s">
        <v>6831</v>
      </c>
    </row>
    <row r="808" spans="1:2" x14ac:dyDescent="0.2">
      <c r="A808" s="4" t="s">
        <v>5127</v>
      </c>
      <c r="B808" s="4" t="s">
        <v>6766</v>
      </c>
    </row>
    <row r="809" spans="1:2" x14ac:dyDescent="0.2">
      <c r="A809" s="150" t="s">
        <v>6086</v>
      </c>
      <c r="B809" s="4" t="s">
        <v>6886</v>
      </c>
    </row>
    <row r="810" spans="1:2" x14ac:dyDescent="0.2">
      <c r="A810" s="150" t="s">
        <v>5711</v>
      </c>
      <c r="B810" s="4" t="s">
        <v>6865</v>
      </c>
    </row>
    <row r="811" spans="1:2" x14ac:dyDescent="0.2">
      <c r="A811" s="148" t="s">
        <v>5301</v>
      </c>
      <c r="B811" s="4" t="s">
        <v>6826</v>
      </c>
    </row>
    <row r="812" spans="1:2" x14ac:dyDescent="0.2">
      <c r="A812" s="4" t="s">
        <v>5191</v>
      </c>
      <c r="B812" s="4" t="s">
        <v>6823</v>
      </c>
    </row>
    <row r="813" spans="1:2" x14ac:dyDescent="0.2">
      <c r="A813" s="4" t="s">
        <v>5297</v>
      </c>
      <c r="B813" s="4" t="s">
        <v>6823</v>
      </c>
    </row>
    <row r="814" spans="1:2" x14ac:dyDescent="0.2">
      <c r="A814" s="27" t="s">
        <v>6308</v>
      </c>
      <c r="B814" s="4" t="s">
        <v>6916</v>
      </c>
    </row>
    <row r="815" spans="1:2" x14ac:dyDescent="0.2">
      <c r="A815" s="4" t="s">
        <v>6491</v>
      </c>
      <c r="B815" s="4" t="s">
        <v>6938</v>
      </c>
    </row>
    <row r="816" spans="1:2" x14ac:dyDescent="0.2">
      <c r="A816" s="4" t="s">
        <v>6022</v>
      </c>
      <c r="B816" s="4" t="s">
        <v>4013</v>
      </c>
    </row>
    <row r="817" spans="1:2" x14ac:dyDescent="0.2">
      <c r="A817" s="150" t="s">
        <v>5712</v>
      </c>
      <c r="B817" s="4" t="s">
        <v>6871</v>
      </c>
    </row>
    <row r="818" spans="1:2" x14ac:dyDescent="0.2">
      <c r="A818" s="150" t="s">
        <v>5526</v>
      </c>
      <c r="B818" s="4" t="s">
        <v>6840</v>
      </c>
    </row>
    <row r="819" spans="1:2" x14ac:dyDescent="0.2">
      <c r="A819" s="150" t="s">
        <v>5713</v>
      </c>
      <c r="B819" s="4" t="s">
        <v>6863</v>
      </c>
    </row>
    <row r="820" spans="1:2" x14ac:dyDescent="0.2">
      <c r="A820" s="27" t="s">
        <v>4280</v>
      </c>
      <c r="B820" s="27" t="s">
        <v>4013</v>
      </c>
    </row>
    <row r="821" spans="1:2" x14ac:dyDescent="0.2">
      <c r="A821" s="4" t="s">
        <v>4279</v>
      </c>
      <c r="B821" s="27" t="s">
        <v>4013</v>
      </c>
    </row>
    <row r="822" spans="1:2" x14ac:dyDescent="0.2">
      <c r="A822" s="150" t="s">
        <v>5400</v>
      </c>
      <c r="B822" s="4" t="s">
        <v>6828</v>
      </c>
    </row>
    <row r="823" spans="1:2" x14ac:dyDescent="0.2">
      <c r="A823" s="150" t="s">
        <v>5714</v>
      </c>
      <c r="B823" s="4" t="s">
        <v>6865</v>
      </c>
    </row>
    <row r="824" spans="1:2" x14ac:dyDescent="0.2">
      <c r="A824" s="4" t="s">
        <v>4862</v>
      </c>
      <c r="B824" s="4" t="s">
        <v>6766</v>
      </c>
    </row>
    <row r="825" spans="1:2" x14ac:dyDescent="0.2">
      <c r="A825" s="148" t="s">
        <v>4281</v>
      </c>
      <c r="B825" s="27" t="s">
        <v>4013</v>
      </c>
    </row>
    <row r="826" spans="1:2" x14ac:dyDescent="0.2">
      <c r="A826" s="4" t="s">
        <v>6569</v>
      </c>
      <c r="B826" s="4" t="s">
        <v>6938</v>
      </c>
    </row>
    <row r="827" spans="1:2" x14ac:dyDescent="0.2">
      <c r="A827" s="150" t="s">
        <v>5715</v>
      </c>
      <c r="B827" s="4" t="s">
        <v>6876</v>
      </c>
    </row>
    <row r="828" spans="1:2" x14ac:dyDescent="0.2">
      <c r="A828" s="4" t="s">
        <v>6492</v>
      </c>
      <c r="B828" s="4" t="s">
        <v>6938</v>
      </c>
    </row>
    <row r="829" spans="1:2" x14ac:dyDescent="0.2">
      <c r="A829" s="4" t="s">
        <v>4962</v>
      </c>
      <c r="B829" s="4" t="s">
        <v>6756</v>
      </c>
    </row>
    <row r="830" spans="1:2" x14ac:dyDescent="0.2">
      <c r="A830" s="4" t="s">
        <v>6309</v>
      </c>
      <c r="B830" s="4" t="s">
        <v>6915</v>
      </c>
    </row>
    <row r="831" spans="1:2" x14ac:dyDescent="0.2">
      <c r="A831" s="4" t="s">
        <v>6582</v>
      </c>
      <c r="B831" s="4" t="s">
        <v>6938</v>
      </c>
    </row>
    <row r="832" spans="1:2" x14ac:dyDescent="0.2">
      <c r="A832" s="4" t="s">
        <v>4863</v>
      </c>
      <c r="B832" s="4" t="s">
        <v>6766</v>
      </c>
    </row>
    <row r="833" spans="1:2" x14ac:dyDescent="0.2">
      <c r="A833" s="4" t="s">
        <v>4739</v>
      </c>
      <c r="B833" s="4" t="s">
        <v>6787</v>
      </c>
    </row>
    <row r="834" spans="1:2" x14ac:dyDescent="0.2">
      <c r="A834" s="4" t="s">
        <v>4740</v>
      </c>
      <c r="B834" s="4" t="s">
        <v>6792</v>
      </c>
    </row>
    <row r="835" spans="1:2" x14ac:dyDescent="0.2">
      <c r="A835" s="4" t="s">
        <v>6393</v>
      </c>
      <c r="B835" s="4" t="s">
        <v>6756</v>
      </c>
    </row>
    <row r="836" spans="1:2" x14ac:dyDescent="0.2">
      <c r="A836" s="4" t="s">
        <v>3940</v>
      </c>
      <c r="B836" s="4" t="s">
        <v>6757</v>
      </c>
    </row>
    <row r="837" spans="1:2" x14ac:dyDescent="0.2">
      <c r="A837" s="4" t="s">
        <v>4672</v>
      </c>
      <c r="B837" s="4" t="s">
        <v>6778</v>
      </c>
    </row>
    <row r="838" spans="1:2" x14ac:dyDescent="0.2">
      <c r="A838" s="4" t="s">
        <v>6449</v>
      </c>
      <c r="B838" s="4" t="s">
        <v>4013</v>
      </c>
    </row>
    <row r="839" spans="1:2" x14ac:dyDescent="0.2">
      <c r="A839" s="4" t="s">
        <v>5246</v>
      </c>
      <c r="B839" s="4" t="s">
        <v>6823</v>
      </c>
    </row>
    <row r="840" spans="1:2" x14ac:dyDescent="0.2">
      <c r="A840" s="150" t="s">
        <v>5716</v>
      </c>
      <c r="B840" s="4" t="s">
        <v>6873</v>
      </c>
    </row>
    <row r="841" spans="1:2" x14ac:dyDescent="0.2">
      <c r="A841" s="150" t="s">
        <v>5527</v>
      </c>
      <c r="B841" s="4" t="s">
        <v>6841</v>
      </c>
    </row>
    <row r="842" spans="1:2" x14ac:dyDescent="0.2">
      <c r="A842" s="150" t="s">
        <v>6254</v>
      </c>
      <c r="B842" s="4" t="s">
        <v>6908</v>
      </c>
    </row>
    <row r="843" spans="1:2" x14ac:dyDescent="0.2">
      <c r="A843" s="150" t="s">
        <v>5528</v>
      </c>
      <c r="B843" s="4" t="s">
        <v>6841</v>
      </c>
    </row>
    <row r="844" spans="1:2" x14ac:dyDescent="0.2">
      <c r="A844" s="150" t="s">
        <v>5529</v>
      </c>
      <c r="B844" s="4" t="s">
        <v>6854</v>
      </c>
    </row>
    <row r="845" spans="1:2" x14ac:dyDescent="0.2">
      <c r="A845" s="4" t="s">
        <v>4405</v>
      </c>
      <c r="B845" s="27" t="s">
        <v>4013</v>
      </c>
    </row>
    <row r="846" spans="1:2" x14ac:dyDescent="0.2">
      <c r="A846" s="4" t="s">
        <v>6206</v>
      </c>
      <c r="B846" s="4" t="s">
        <v>6906</v>
      </c>
    </row>
    <row r="847" spans="1:2" x14ac:dyDescent="0.2">
      <c r="A847" s="150" t="s">
        <v>5530</v>
      </c>
      <c r="B847" s="4" t="s">
        <v>6831</v>
      </c>
    </row>
    <row r="848" spans="1:2" x14ac:dyDescent="0.2">
      <c r="A848" s="4" t="s">
        <v>4458</v>
      </c>
      <c r="B848" s="4" t="s">
        <v>6764</v>
      </c>
    </row>
    <row r="849" spans="1:2" x14ac:dyDescent="0.2">
      <c r="A849" s="4" t="s">
        <v>6614</v>
      </c>
      <c r="B849" s="4" t="s">
        <v>6938</v>
      </c>
    </row>
    <row r="850" spans="1:2" x14ac:dyDescent="0.2">
      <c r="A850" s="150" t="s">
        <v>5401</v>
      </c>
      <c r="B850" s="4" t="s">
        <v>6828</v>
      </c>
    </row>
    <row r="851" spans="1:2" x14ac:dyDescent="0.2">
      <c r="A851" s="150" t="s">
        <v>5402</v>
      </c>
      <c r="B851" s="4" t="s">
        <v>6828</v>
      </c>
    </row>
    <row r="852" spans="1:2" x14ac:dyDescent="0.2">
      <c r="A852" s="150" t="s">
        <v>5531</v>
      </c>
      <c r="B852" s="4" t="s">
        <v>6845</v>
      </c>
    </row>
    <row r="853" spans="1:2" x14ac:dyDescent="0.2">
      <c r="A853" s="150" t="s">
        <v>5532</v>
      </c>
      <c r="B853" s="4" t="s">
        <v>6845</v>
      </c>
    </row>
    <row r="854" spans="1:2" x14ac:dyDescent="0.2">
      <c r="A854" s="150" t="s">
        <v>5533</v>
      </c>
      <c r="B854" s="4" t="s">
        <v>6845</v>
      </c>
    </row>
    <row r="855" spans="1:2" x14ac:dyDescent="0.2">
      <c r="A855" s="150" t="s">
        <v>5534</v>
      </c>
      <c r="B855" s="4" t="s">
        <v>6845</v>
      </c>
    </row>
    <row r="856" spans="1:2" x14ac:dyDescent="0.2">
      <c r="A856" s="150" t="s">
        <v>5535</v>
      </c>
      <c r="B856" s="4" t="s">
        <v>6845</v>
      </c>
    </row>
    <row r="857" spans="1:2" x14ac:dyDescent="0.2">
      <c r="A857" s="4" t="s">
        <v>4638</v>
      </c>
      <c r="B857" s="4" t="s">
        <v>6766</v>
      </c>
    </row>
    <row r="858" spans="1:2" x14ac:dyDescent="0.2">
      <c r="A858" s="4" t="s">
        <v>5128</v>
      </c>
      <c r="B858" s="4" t="s">
        <v>6766</v>
      </c>
    </row>
    <row r="859" spans="1:2" x14ac:dyDescent="0.2">
      <c r="A859" s="150" t="s">
        <v>5536</v>
      </c>
      <c r="B859" s="4" t="s">
        <v>6848</v>
      </c>
    </row>
    <row r="860" spans="1:2" x14ac:dyDescent="0.2">
      <c r="A860" s="4" t="s">
        <v>5192</v>
      </c>
      <c r="B860" s="4" t="s">
        <v>6823</v>
      </c>
    </row>
    <row r="861" spans="1:2" x14ac:dyDescent="0.2">
      <c r="A861" s="150" t="s">
        <v>5403</v>
      </c>
      <c r="B861" s="4" t="s">
        <v>6828</v>
      </c>
    </row>
    <row r="862" spans="1:2" x14ac:dyDescent="0.2">
      <c r="A862" s="4" t="s">
        <v>5129</v>
      </c>
      <c r="B862" s="4" t="s">
        <v>6766</v>
      </c>
    </row>
    <row r="863" spans="1:2" x14ac:dyDescent="0.2">
      <c r="A863" s="4" t="s">
        <v>5130</v>
      </c>
      <c r="B863" s="4" t="s">
        <v>6766</v>
      </c>
    </row>
    <row r="864" spans="1:2" x14ac:dyDescent="0.2">
      <c r="A864" s="4" t="s">
        <v>4543</v>
      </c>
      <c r="B864" s="4" t="s">
        <v>6756</v>
      </c>
    </row>
    <row r="865" spans="1:2" x14ac:dyDescent="0.2">
      <c r="A865" s="150" t="s">
        <v>5717</v>
      </c>
      <c r="B865" s="4" t="s">
        <v>6866</v>
      </c>
    </row>
    <row r="866" spans="1:2" x14ac:dyDescent="0.2">
      <c r="A866" s="150" t="s">
        <v>5718</v>
      </c>
      <c r="B866" s="4" t="s">
        <v>6863</v>
      </c>
    </row>
    <row r="867" spans="1:2" x14ac:dyDescent="0.2">
      <c r="A867" s="4" t="s">
        <v>6310</v>
      </c>
      <c r="B867" s="4" t="s">
        <v>6916</v>
      </c>
    </row>
    <row r="868" spans="1:2" x14ac:dyDescent="0.2">
      <c r="A868" s="150" t="s">
        <v>5911</v>
      </c>
      <c r="B868" s="4" t="s">
        <v>6883</v>
      </c>
    </row>
    <row r="869" spans="1:2" x14ac:dyDescent="0.2">
      <c r="A869" s="150" t="s">
        <v>5912</v>
      </c>
      <c r="B869" s="4" t="s">
        <v>6883</v>
      </c>
    </row>
    <row r="870" spans="1:2" x14ac:dyDescent="0.2">
      <c r="A870" s="150" t="s">
        <v>5537</v>
      </c>
      <c r="B870" s="4" t="s">
        <v>6844</v>
      </c>
    </row>
    <row r="871" spans="1:2" x14ac:dyDescent="0.2">
      <c r="A871" s="150" t="s">
        <v>5538</v>
      </c>
      <c r="B871" s="4" t="s">
        <v>6844</v>
      </c>
    </row>
    <row r="872" spans="1:2" x14ac:dyDescent="0.2">
      <c r="A872" s="150" t="s">
        <v>5538</v>
      </c>
      <c r="B872" s="4" t="s">
        <v>6883</v>
      </c>
    </row>
    <row r="873" spans="1:2" x14ac:dyDescent="0.2">
      <c r="A873" s="150" t="s">
        <v>5539</v>
      </c>
      <c r="B873" s="4" t="s">
        <v>6844</v>
      </c>
    </row>
    <row r="874" spans="1:2" x14ac:dyDescent="0.2">
      <c r="A874" s="4" t="s">
        <v>4467</v>
      </c>
      <c r="B874" s="4" t="s">
        <v>6764</v>
      </c>
    </row>
    <row r="875" spans="1:2" x14ac:dyDescent="0.2">
      <c r="A875" s="150" t="s">
        <v>5404</v>
      </c>
      <c r="B875" s="4" t="s">
        <v>6827</v>
      </c>
    </row>
    <row r="876" spans="1:2" x14ac:dyDescent="0.2">
      <c r="A876" s="150" t="s">
        <v>5405</v>
      </c>
      <c r="B876" s="4" t="s">
        <v>6827</v>
      </c>
    </row>
    <row r="877" spans="1:2" x14ac:dyDescent="0.2">
      <c r="A877" s="4" t="s">
        <v>4386</v>
      </c>
      <c r="B877" s="27" t="s">
        <v>4013</v>
      </c>
    </row>
    <row r="878" spans="1:2" x14ac:dyDescent="0.2">
      <c r="A878" s="150" t="s">
        <v>5540</v>
      </c>
      <c r="B878" s="4" t="s">
        <v>6831</v>
      </c>
    </row>
    <row r="879" spans="1:2" x14ac:dyDescent="0.2">
      <c r="A879" s="27" t="s">
        <v>4289</v>
      </c>
      <c r="B879" s="27" t="s">
        <v>4013</v>
      </c>
    </row>
    <row r="880" spans="1:2" x14ac:dyDescent="0.2">
      <c r="A880" s="27" t="s">
        <v>4314</v>
      </c>
      <c r="B880" s="27" t="s">
        <v>4013</v>
      </c>
    </row>
    <row r="881" spans="1:2" x14ac:dyDescent="0.2">
      <c r="A881" s="27" t="s">
        <v>4314</v>
      </c>
      <c r="B881" s="27" t="s">
        <v>4013</v>
      </c>
    </row>
    <row r="882" spans="1:2" x14ac:dyDescent="0.2">
      <c r="A882" s="27" t="s">
        <v>4282</v>
      </c>
      <c r="B882" s="27" t="s">
        <v>4013</v>
      </c>
    </row>
    <row r="883" spans="1:2" x14ac:dyDescent="0.2">
      <c r="A883" s="27" t="s">
        <v>4315</v>
      </c>
      <c r="B883" s="27" t="s">
        <v>4013</v>
      </c>
    </row>
    <row r="884" spans="1:2" x14ac:dyDescent="0.2">
      <c r="A884" s="27" t="s">
        <v>4315</v>
      </c>
      <c r="B884" s="27" t="s">
        <v>4013</v>
      </c>
    </row>
    <row r="885" spans="1:2" x14ac:dyDescent="0.2">
      <c r="A885" s="4" t="s">
        <v>4406</v>
      </c>
      <c r="B885" s="27" t="s">
        <v>4013</v>
      </c>
    </row>
    <row r="886" spans="1:2" x14ac:dyDescent="0.2">
      <c r="A886" s="4" t="s">
        <v>5196</v>
      </c>
      <c r="B886" s="4" t="s">
        <v>6823</v>
      </c>
    </row>
    <row r="887" spans="1:2" x14ac:dyDescent="0.2">
      <c r="A887" s="148" t="s">
        <v>5950</v>
      </c>
      <c r="B887" s="4" t="s">
        <v>4013</v>
      </c>
    </row>
    <row r="888" spans="1:2" x14ac:dyDescent="0.2">
      <c r="A888" s="4" t="s">
        <v>4741</v>
      </c>
      <c r="B888" s="4" t="s">
        <v>6787</v>
      </c>
    </row>
    <row r="889" spans="1:2" x14ac:dyDescent="0.2">
      <c r="A889" s="4" t="s">
        <v>4742</v>
      </c>
      <c r="B889" s="4" t="s">
        <v>6792</v>
      </c>
    </row>
    <row r="890" spans="1:2" x14ac:dyDescent="0.2">
      <c r="A890" s="164" t="s">
        <v>5991</v>
      </c>
      <c r="B890" s="4" t="s">
        <v>6884</v>
      </c>
    </row>
    <row r="891" spans="1:2" x14ac:dyDescent="0.2">
      <c r="A891" s="150" t="s">
        <v>5406</v>
      </c>
      <c r="B891" s="4" t="s">
        <v>6827</v>
      </c>
    </row>
    <row r="892" spans="1:2" x14ac:dyDescent="0.2">
      <c r="A892" s="4" t="s">
        <v>6005</v>
      </c>
      <c r="B892" s="4" t="s">
        <v>4013</v>
      </c>
    </row>
    <row r="893" spans="1:2" x14ac:dyDescent="0.2">
      <c r="A893" s="4" t="s">
        <v>5063</v>
      </c>
      <c r="B893" s="4" t="s">
        <v>6766</v>
      </c>
    </row>
    <row r="894" spans="1:2" x14ac:dyDescent="0.2">
      <c r="A894" s="4" t="s">
        <v>6014</v>
      </c>
      <c r="B894" s="4" t="s">
        <v>4013</v>
      </c>
    </row>
    <row r="895" spans="1:2" x14ac:dyDescent="0.2">
      <c r="A895" s="150" t="s">
        <v>5719</v>
      </c>
      <c r="B895" s="4" t="s">
        <v>6866</v>
      </c>
    </row>
    <row r="896" spans="1:2" x14ac:dyDescent="0.2">
      <c r="A896" s="4" t="s">
        <v>4387</v>
      </c>
      <c r="B896" s="27" t="s">
        <v>4013</v>
      </c>
    </row>
    <row r="897" spans="1:2" x14ac:dyDescent="0.2">
      <c r="A897" s="150" t="s">
        <v>5720</v>
      </c>
      <c r="B897" s="4" t="s">
        <v>6867</v>
      </c>
    </row>
    <row r="898" spans="1:2" x14ac:dyDescent="0.2">
      <c r="A898" s="4" t="s">
        <v>4743</v>
      </c>
      <c r="B898" s="4" t="s">
        <v>6788</v>
      </c>
    </row>
    <row r="899" spans="1:2" x14ac:dyDescent="0.2">
      <c r="A899" s="4" t="s">
        <v>4744</v>
      </c>
      <c r="B899" s="4" t="s">
        <v>6793</v>
      </c>
    </row>
    <row r="900" spans="1:2" x14ac:dyDescent="0.2">
      <c r="A900" s="4" t="s">
        <v>4388</v>
      </c>
      <c r="B900" s="27" t="s">
        <v>4013</v>
      </c>
    </row>
    <row r="901" spans="1:2" x14ac:dyDescent="0.2">
      <c r="A901" s="4" t="s">
        <v>6430</v>
      </c>
      <c r="B901" s="4" t="s">
        <v>4013</v>
      </c>
    </row>
    <row r="902" spans="1:2" x14ac:dyDescent="0.2">
      <c r="A902" s="27" t="s">
        <v>4290</v>
      </c>
      <c r="B902" s="27" t="s">
        <v>4013</v>
      </c>
    </row>
    <row r="903" spans="1:2" x14ac:dyDescent="0.2">
      <c r="A903" s="4" t="s">
        <v>5328</v>
      </c>
      <c r="B903" s="150" t="s">
        <v>4013</v>
      </c>
    </row>
    <row r="904" spans="1:2" x14ac:dyDescent="0.2">
      <c r="A904" s="4" t="s">
        <v>4463</v>
      </c>
      <c r="B904" s="4" t="s">
        <v>6764</v>
      </c>
    </row>
    <row r="905" spans="1:2" x14ac:dyDescent="0.2">
      <c r="A905" s="150" t="s">
        <v>5541</v>
      </c>
      <c r="B905" s="4" t="s">
        <v>6850</v>
      </c>
    </row>
    <row r="906" spans="1:2" x14ac:dyDescent="0.2">
      <c r="A906" s="150" t="s">
        <v>5542</v>
      </c>
      <c r="B906" s="4" t="s">
        <v>6830</v>
      </c>
    </row>
    <row r="907" spans="1:2" x14ac:dyDescent="0.2">
      <c r="A907" s="4" t="s">
        <v>6185</v>
      </c>
      <c r="B907" s="4" t="s">
        <v>6906</v>
      </c>
    </row>
    <row r="908" spans="1:2" x14ac:dyDescent="0.2">
      <c r="A908" s="4" t="s">
        <v>4389</v>
      </c>
      <c r="B908" s="27" t="s">
        <v>4013</v>
      </c>
    </row>
    <row r="909" spans="1:2" x14ac:dyDescent="0.2">
      <c r="A909" s="4" t="s">
        <v>5261</v>
      </c>
      <c r="B909" s="4" t="s">
        <v>6825</v>
      </c>
    </row>
    <row r="910" spans="1:2" x14ac:dyDescent="0.2">
      <c r="A910" s="44" t="s">
        <v>6087</v>
      </c>
      <c r="B910" s="4" t="s">
        <v>6887</v>
      </c>
    </row>
    <row r="911" spans="1:2" x14ac:dyDescent="0.2">
      <c r="A911" s="4" t="s">
        <v>4390</v>
      </c>
      <c r="B911" s="27" t="s">
        <v>4013</v>
      </c>
    </row>
    <row r="912" spans="1:2" x14ac:dyDescent="0.2">
      <c r="A912" s="4" t="s">
        <v>6255</v>
      </c>
      <c r="B912" s="4" t="s">
        <v>6907</v>
      </c>
    </row>
    <row r="913" spans="1:2" x14ac:dyDescent="0.2">
      <c r="A913" s="150" t="s">
        <v>4565</v>
      </c>
      <c r="B913" s="150" t="s">
        <v>6766</v>
      </c>
    </row>
    <row r="914" spans="1:2" x14ac:dyDescent="0.2">
      <c r="A914" s="150" t="s">
        <v>4565</v>
      </c>
      <c r="B914" s="150" t="s">
        <v>6767</v>
      </c>
    </row>
    <row r="915" spans="1:2" x14ac:dyDescent="0.2">
      <c r="A915" s="150" t="s">
        <v>4565</v>
      </c>
      <c r="B915" s="150" t="s">
        <v>6768</v>
      </c>
    </row>
    <row r="916" spans="1:2" x14ac:dyDescent="0.2">
      <c r="A916" s="150" t="s">
        <v>4566</v>
      </c>
      <c r="B916" s="150" t="s">
        <v>6766</v>
      </c>
    </row>
    <row r="917" spans="1:2" x14ac:dyDescent="0.2">
      <c r="A917" s="150" t="s">
        <v>4566</v>
      </c>
      <c r="B917" s="150" t="s">
        <v>6767</v>
      </c>
    </row>
    <row r="918" spans="1:2" x14ac:dyDescent="0.2">
      <c r="A918" s="150" t="s">
        <v>4566</v>
      </c>
      <c r="B918" s="150" t="s">
        <v>6768</v>
      </c>
    </row>
    <row r="919" spans="1:2" x14ac:dyDescent="0.2">
      <c r="A919" s="150" t="s">
        <v>4567</v>
      </c>
      <c r="B919" s="150" t="s">
        <v>6766</v>
      </c>
    </row>
    <row r="920" spans="1:2" x14ac:dyDescent="0.2">
      <c r="A920" s="150" t="s">
        <v>4567</v>
      </c>
      <c r="B920" s="150" t="s">
        <v>6767</v>
      </c>
    </row>
    <row r="921" spans="1:2" x14ac:dyDescent="0.2">
      <c r="A921" s="150" t="s">
        <v>4567</v>
      </c>
      <c r="B921" s="150" t="s">
        <v>6768</v>
      </c>
    </row>
    <row r="922" spans="1:2" x14ac:dyDescent="0.2">
      <c r="A922" s="150" t="s">
        <v>4568</v>
      </c>
      <c r="B922" s="150" t="s">
        <v>6766</v>
      </c>
    </row>
    <row r="923" spans="1:2" x14ac:dyDescent="0.2">
      <c r="A923" s="150" t="s">
        <v>4568</v>
      </c>
      <c r="B923" s="150" t="s">
        <v>6767</v>
      </c>
    </row>
    <row r="924" spans="1:2" x14ac:dyDescent="0.2">
      <c r="A924" s="150" t="s">
        <v>4568</v>
      </c>
      <c r="B924" s="150" t="s">
        <v>6768</v>
      </c>
    </row>
    <row r="925" spans="1:2" x14ac:dyDescent="0.2">
      <c r="A925" s="4" t="s">
        <v>4569</v>
      </c>
      <c r="B925" s="150" t="s">
        <v>6766</v>
      </c>
    </row>
    <row r="926" spans="1:2" x14ac:dyDescent="0.2">
      <c r="A926" s="4" t="s">
        <v>4569</v>
      </c>
      <c r="B926" s="150" t="s">
        <v>6767</v>
      </c>
    </row>
    <row r="927" spans="1:2" x14ac:dyDescent="0.2">
      <c r="A927" s="4" t="s">
        <v>4569</v>
      </c>
      <c r="B927" s="150" t="s">
        <v>6768</v>
      </c>
    </row>
    <row r="928" spans="1:2" x14ac:dyDescent="0.2">
      <c r="A928" s="4" t="s">
        <v>4570</v>
      </c>
      <c r="B928" s="150" t="s">
        <v>6766</v>
      </c>
    </row>
    <row r="929" spans="1:2" x14ac:dyDescent="0.2">
      <c r="A929" s="4" t="s">
        <v>4570</v>
      </c>
      <c r="B929" s="150" t="s">
        <v>6767</v>
      </c>
    </row>
    <row r="930" spans="1:2" x14ac:dyDescent="0.2">
      <c r="A930" s="4" t="s">
        <v>4570</v>
      </c>
      <c r="B930" s="150" t="s">
        <v>6768</v>
      </c>
    </row>
    <row r="931" spans="1:2" x14ac:dyDescent="0.2">
      <c r="A931" s="4" t="s">
        <v>4571</v>
      </c>
      <c r="B931" s="150" t="s">
        <v>6766</v>
      </c>
    </row>
    <row r="932" spans="1:2" x14ac:dyDescent="0.2">
      <c r="A932" s="4" t="s">
        <v>4571</v>
      </c>
      <c r="B932" s="150" t="s">
        <v>6767</v>
      </c>
    </row>
    <row r="933" spans="1:2" x14ac:dyDescent="0.2">
      <c r="A933" s="4" t="s">
        <v>4571</v>
      </c>
      <c r="B933" s="150" t="s">
        <v>6768</v>
      </c>
    </row>
    <row r="934" spans="1:2" x14ac:dyDescent="0.2">
      <c r="A934" s="4" t="s">
        <v>4572</v>
      </c>
      <c r="B934" s="150" t="s">
        <v>6766</v>
      </c>
    </row>
    <row r="935" spans="1:2" x14ac:dyDescent="0.2">
      <c r="A935" s="4" t="s">
        <v>4572</v>
      </c>
      <c r="B935" s="150" t="s">
        <v>6767</v>
      </c>
    </row>
    <row r="936" spans="1:2" x14ac:dyDescent="0.2">
      <c r="A936" s="4" t="s">
        <v>4572</v>
      </c>
      <c r="B936" s="150" t="s">
        <v>6768</v>
      </c>
    </row>
    <row r="937" spans="1:2" x14ac:dyDescent="0.2">
      <c r="A937" s="4" t="s">
        <v>4573</v>
      </c>
      <c r="B937" s="150" t="s">
        <v>6766</v>
      </c>
    </row>
    <row r="938" spans="1:2" x14ac:dyDescent="0.2">
      <c r="A938" s="4" t="s">
        <v>4573</v>
      </c>
      <c r="B938" s="150" t="s">
        <v>6767</v>
      </c>
    </row>
    <row r="939" spans="1:2" x14ac:dyDescent="0.2">
      <c r="A939" s="4" t="s">
        <v>4573</v>
      </c>
      <c r="B939" s="150" t="s">
        <v>6768</v>
      </c>
    </row>
    <row r="940" spans="1:2" x14ac:dyDescent="0.2">
      <c r="A940" s="4" t="s">
        <v>4574</v>
      </c>
      <c r="B940" s="150" t="s">
        <v>6766</v>
      </c>
    </row>
    <row r="941" spans="1:2" x14ac:dyDescent="0.2">
      <c r="A941" s="4" t="s">
        <v>4574</v>
      </c>
      <c r="B941" s="150" t="s">
        <v>6767</v>
      </c>
    </row>
    <row r="942" spans="1:2" x14ac:dyDescent="0.2">
      <c r="A942" s="4" t="s">
        <v>4574</v>
      </c>
      <c r="B942" s="150" t="s">
        <v>6768</v>
      </c>
    </row>
    <row r="943" spans="1:2" x14ac:dyDescent="0.2">
      <c r="A943" s="4" t="s">
        <v>4575</v>
      </c>
      <c r="B943" s="150" t="s">
        <v>6766</v>
      </c>
    </row>
    <row r="944" spans="1:2" x14ac:dyDescent="0.2">
      <c r="A944" s="4" t="s">
        <v>4575</v>
      </c>
      <c r="B944" s="150" t="s">
        <v>6767</v>
      </c>
    </row>
    <row r="945" spans="1:2" x14ac:dyDescent="0.2">
      <c r="A945" s="4" t="s">
        <v>4575</v>
      </c>
      <c r="B945" s="150" t="s">
        <v>6768</v>
      </c>
    </row>
    <row r="946" spans="1:2" x14ac:dyDescent="0.2">
      <c r="A946" s="4" t="s">
        <v>4576</v>
      </c>
      <c r="B946" s="150" t="s">
        <v>6766</v>
      </c>
    </row>
    <row r="947" spans="1:2" x14ac:dyDescent="0.2">
      <c r="A947" s="4" t="s">
        <v>4576</v>
      </c>
      <c r="B947" s="150" t="s">
        <v>6767</v>
      </c>
    </row>
    <row r="948" spans="1:2" x14ac:dyDescent="0.2">
      <c r="A948" s="4" t="s">
        <v>4576</v>
      </c>
      <c r="B948" s="150" t="s">
        <v>6768</v>
      </c>
    </row>
    <row r="949" spans="1:2" x14ac:dyDescent="0.2">
      <c r="A949" s="4" t="s">
        <v>4577</v>
      </c>
      <c r="B949" s="150" t="s">
        <v>6766</v>
      </c>
    </row>
    <row r="950" spans="1:2" x14ac:dyDescent="0.2">
      <c r="A950" s="4" t="s">
        <v>4577</v>
      </c>
      <c r="B950" s="150" t="s">
        <v>6767</v>
      </c>
    </row>
    <row r="951" spans="1:2" x14ac:dyDescent="0.2">
      <c r="A951" s="4" t="s">
        <v>4577</v>
      </c>
      <c r="B951" s="150" t="s">
        <v>6768</v>
      </c>
    </row>
    <row r="952" spans="1:2" x14ac:dyDescent="0.2">
      <c r="A952" s="4" t="s">
        <v>4578</v>
      </c>
      <c r="B952" s="150" t="s">
        <v>6766</v>
      </c>
    </row>
    <row r="953" spans="1:2" x14ac:dyDescent="0.2">
      <c r="A953" s="4" t="s">
        <v>4578</v>
      </c>
      <c r="B953" s="150" t="s">
        <v>6767</v>
      </c>
    </row>
    <row r="954" spans="1:2" x14ac:dyDescent="0.2">
      <c r="A954" s="4" t="s">
        <v>4578</v>
      </c>
      <c r="B954" s="150" t="s">
        <v>6768</v>
      </c>
    </row>
    <row r="955" spans="1:2" x14ac:dyDescent="0.2">
      <c r="A955" s="4" t="s">
        <v>4579</v>
      </c>
      <c r="B955" s="150" t="s">
        <v>6766</v>
      </c>
    </row>
    <row r="956" spans="1:2" x14ac:dyDescent="0.2">
      <c r="A956" s="4" t="s">
        <v>4579</v>
      </c>
      <c r="B956" s="150" t="s">
        <v>6767</v>
      </c>
    </row>
    <row r="957" spans="1:2" x14ac:dyDescent="0.2">
      <c r="A957" s="4" t="s">
        <v>4579</v>
      </c>
      <c r="B957" s="150" t="s">
        <v>6768</v>
      </c>
    </row>
    <row r="958" spans="1:2" x14ac:dyDescent="0.2">
      <c r="A958" s="4" t="s">
        <v>4580</v>
      </c>
      <c r="B958" s="150" t="s">
        <v>6766</v>
      </c>
    </row>
    <row r="959" spans="1:2" x14ac:dyDescent="0.2">
      <c r="A959" s="4" t="s">
        <v>4580</v>
      </c>
      <c r="B959" s="150" t="s">
        <v>6767</v>
      </c>
    </row>
    <row r="960" spans="1:2" x14ac:dyDescent="0.2">
      <c r="A960" s="4" t="s">
        <v>4580</v>
      </c>
      <c r="B960" s="150" t="s">
        <v>6768</v>
      </c>
    </row>
    <row r="961" spans="1:2" x14ac:dyDescent="0.2">
      <c r="A961" s="4" t="s">
        <v>4581</v>
      </c>
      <c r="B961" s="150" t="s">
        <v>6766</v>
      </c>
    </row>
    <row r="962" spans="1:2" x14ac:dyDescent="0.2">
      <c r="A962" s="4" t="s">
        <v>4581</v>
      </c>
      <c r="B962" s="150" t="s">
        <v>6767</v>
      </c>
    </row>
    <row r="963" spans="1:2" x14ac:dyDescent="0.2">
      <c r="A963" s="4" t="s">
        <v>4581</v>
      </c>
      <c r="B963" s="150" t="s">
        <v>6768</v>
      </c>
    </row>
    <row r="964" spans="1:2" x14ac:dyDescent="0.2">
      <c r="A964" s="4" t="s">
        <v>4582</v>
      </c>
      <c r="B964" s="150" t="s">
        <v>6766</v>
      </c>
    </row>
    <row r="965" spans="1:2" x14ac:dyDescent="0.2">
      <c r="A965" s="4" t="s">
        <v>4582</v>
      </c>
      <c r="B965" s="150" t="s">
        <v>6767</v>
      </c>
    </row>
    <row r="966" spans="1:2" x14ac:dyDescent="0.2">
      <c r="A966" s="4" t="s">
        <v>4582</v>
      </c>
      <c r="B966" s="150" t="s">
        <v>6768</v>
      </c>
    </row>
    <row r="967" spans="1:2" x14ac:dyDescent="0.2">
      <c r="A967" s="4" t="s">
        <v>4583</v>
      </c>
      <c r="B967" s="150" t="s">
        <v>6766</v>
      </c>
    </row>
    <row r="968" spans="1:2" x14ac:dyDescent="0.2">
      <c r="A968" s="4" t="s">
        <v>4583</v>
      </c>
      <c r="B968" s="150" t="s">
        <v>6767</v>
      </c>
    </row>
    <row r="969" spans="1:2" x14ac:dyDescent="0.2">
      <c r="A969" s="4" t="s">
        <v>4583</v>
      </c>
      <c r="B969" s="150" t="s">
        <v>6768</v>
      </c>
    </row>
    <row r="970" spans="1:2" x14ac:dyDescent="0.2">
      <c r="A970" s="4" t="s">
        <v>4584</v>
      </c>
      <c r="B970" s="150" t="s">
        <v>6766</v>
      </c>
    </row>
    <row r="971" spans="1:2" x14ac:dyDescent="0.2">
      <c r="A971" s="4" t="s">
        <v>4584</v>
      </c>
      <c r="B971" s="150" t="s">
        <v>6767</v>
      </c>
    </row>
    <row r="972" spans="1:2" x14ac:dyDescent="0.2">
      <c r="A972" s="4" t="s">
        <v>4584</v>
      </c>
      <c r="B972" s="150" t="s">
        <v>6768</v>
      </c>
    </row>
    <row r="973" spans="1:2" x14ac:dyDescent="0.2">
      <c r="A973" s="4" t="s">
        <v>4585</v>
      </c>
      <c r="B973" s="150" t="s">
        <v>6766</v>
      </c>
    </row>
    <row r="974" spans="1:2" x14ac:dyDescent="0.2">
      <c r="A974" s="4" t="s">
        <v>4585</v>
      </c>
      <c r="B974" s="150" t="s">
        <v>6767</v>
      </c>
    </row>
    <row r="975" spans="1:2" x14ac:dyDescent="0.2">
      <c r="A975" s="4" t="s">
        <v>4585</v>
      </c>
      <c r="B975" s="150" t="s">
        <v>6768</v>
      </c>
    </row>
    <row r="976" spans="1:2" x14ac:dyDescent="0.2">
      <c r="A976" s="4" t="s">
        <v>4586</v>
      </c>
      <c r="B976" s="150" t="s">
        <v>6766</v>
      </c>
    </row>
    <row r="977" spans="1:2" x14ac:dyDescent="0.2">
      <c r="A977" s="4" t="s">
        <v>4586</v>
      </c>
      <c r="B977" s="150" t="s">
        <v>6767</v>
      </c>
    </row>
    <row r="978" spans="1:2" x14ac:dyDescent="0.2">
      <c r="A978" s="4" t="s">
        <v>4586</v>
      </c>
      <c r="B978" s="150" t="s">
        <v>6768</v>
      </c>
    </row>
    <row r="979" spans="1:2" x14ac:dyDescent="0.2">
      <c r="A979" s="4" t="s">
        <v>4587</v>
      </c>
      <c r="B979" s="150" t="s">
        <v>6766</v>
      </c>
    </row>
    <row r="980" spans="1:2" x14ac:dyDescent="0.2">
      <c r="A980" s="4" t="s">
        <v>4587</v>
      </c>
      <c r="B980" s="150" t="s">
        <v>6767</v>
      </c>
    </row>
    <row r="981" spans="1:2" x14ac:dyDescent="0.2">
      <c r="A981" s="4" t="s">
        <v>4587</v>
      </c>
      <c r="B981" s="150" t="s">
        <v>6768</v>
      </c>
    </row>
    <row r="982" spans="1:2" x14ac:dyDescent="0.2">
      <c r="A982" s="4" t="s">
        <v>4588</v>
      </c>
      <c r="B982" s="150" t="s">
        <v>6766</v>
      </c>
    </row>
    <row r="983" spans="1:2" x14ac:dyDescent="0.2">
      <c r="A983" s="4" t="s">
        <v>4588</v>
      </c>
      <c r="B983" s="150" t="s">
        <v>6767</v>
      </c>
    </row>
    <row r="984" spans="1:2" x14ac:dyDescent="0.2">
      <c r="A984" s="4" t="s">
        <v>4588</v>
      </c>
      <c r="B984" s="150" t="s">
        <v>6768</v>
      </c>
    </row>
    <row r="985" spans="1:2" x14ac:dyDescent="0.2">
      <c r="A985" s="4" t="s">
        <v>4589</v>
      </c>
      <c r="B985" s="150" t="s">
        <v>6766</v>
      </c>
    </row>
    <row r="986" spans="1:2" x14ac:dyDescent="0.2">
      <c r="A986" s="4" t="s">
        <v>4589</v>
      </c>
      <c r="B986" s="150" t="s">
        <v>6767</v>
      </c>
    </row>
    <row r="987" spans="1:2" x14ac:dyDescent="0.2">
      <c r="A987" s="4" t="s">
        <v>4589</v>
      </c>
      <c r="B987" s="150" t="s">
        <v>6768</v>
      </c>
    </row>
    <row r="988" spans="1:2" x14ac:dyDescent="0.2">
      <c r="A988" s="4" t="s">
        <v>4590</v>
      </c>
      <c r="B988" s="150" t="s">
        <v>6766</v>
      </c>
    </row>
    <row r="989" spans="1:2" x14ac:dyDescent="0.2">
      <c r="A989" s="4" t="s">
        <v>4590</v>
      </c>
      <c r="B989" s="150" t="s">
        <v>6767</v>
      </c>
    </row>
    <row r="990" spans="1:2" x14ac:dyDescent="0.2">
      <c r="A990" s="4" t="s">
        <v>4590</v>
      </c>
      <c r="B990" s="150" t="s">
        <v>6768</v>
      </c>
    </row>
    <row r="991" spans="1:2" x14ac:dyDescent="0.2">
      <c r="A991" s="4" t="s">
        <v>4591</v>
      </c>
      <c r="B991" s="150" t="s">
        <v>6766</v>
      </c>
    </row>
    <row r="992" spans="1:2" x14ac:dyDescent="0.2">
      <c r="A992" s="4" t="s">
        <v>4591</v>
      </c>
      <c r="B992" s="150" t="s">
        <v>6767</v>
      </c>
    </row>
    <row r="993" spans="1:2" x14ac:dyDescent="0.2">
      <c r="A993" s="4" t="s">
        <v>4591</v>
      </c>
      <c r="B993" s="150" t="s">
        <v>6768</v>
      </c>
    </row>
    <row r="994" spans="1:2" x14ac:dyDescent="0.2">
      <c r="A994" s="4" t="s">
        <v>4592</v>
      </c>
      <c r="B994" s="150" t="s">
        <v>6766</v>
      </c>
    </row>
    <row r="995" spans="1:2" x14ac:dyDescent="0.2">
      <c r="A995" s="4" t="s">
        <v>4592</v>
      </c>
      <c r="B995" s="150" t="s">
        <v>6767</v>
      </c>
    </row>
    <row r="996" spans="1:2" x14ac:dyDescent="0.2">
      <c r="A996" s="4" t="s">
        <v>4592</v>
      </c>
      <c r="B996" s="150" t="s">
        <v>6768</v>
      </c>
    </row>
    <row r="997" spans="1:2" x14ac:dyDescent="0.2">
      <c r="A997" s="4" t="s">
        <v>4593</v>
      </c>
      <c r="B997" s="150" t="s">
        <v>6766</v>
      </c>
    </row>
    <row r="998" spans="1:2" x14ac:dyDescent="0.2">
      <c r="A998" s="4" t="s">
        <v>4593</v>
      </c>
      <c r="B998" s="150" t="s">
        <v>6767</v>
      </c>
    </row>
    <row r="999" spans="1:2" x14ac:dyDescent="0.2">
      <c r="A999" s="4" t="s">
        <v>4593</v>
      </c>
      <c r="B999" s="150" t="s">
        <v>6768</v>
      </c>
    </row>
    <row r="1000" spans="1:2" x14ac:dyDescent="0.2">
      <c r="A1000" s="150" t="s">
        <v>4594</v>
      </c>
      <c r="B1000" s="150" t="s">
        <v>6766</v>
      </c>
    </row>
    <row r="1001" spans="1:2" x14ac:dyDescent="0.2">
      <c r="A1001" s="150" t="s">
        <v>4594</v>
      </c>
      <c r="B1001" s="150" t="s">
        <v>6767</v>
      </c>
    </row>
    <row r="1002" spans="1:2" x14ac:dyDescent="0.2">
      <c r="A1002" s="150" t="s">
        <v>4594</v>
      </c>
      <c r="B1002" s="150" t="s">
        <v>6768</v>
      </c>
    </row>
    <row r="1003" spans="1:2" x14ac:dyDescent="0.2">
      <c r="A1003" s="150" t="s">
        <v>4595</v>
      </c>
      <c r="B1003" s="150" t="s">
        <v>6766</v>
      </c>
    </row>
    <row r="1004" spans="1:2" x14ac:dyDescent="0.2">
      <c r="A1004" s="150" t="s">
        <v>4595</v>
      </c>
      <c r="B1004" s="150" t="s">
        <v>6767</v>
      </c>
    </row>
    <row r="1005" spans="1:2" x14ac:dyDescent="0.2">
      <c r="A1005" s="150" t="s">
        <v>4595</v>
      </c>
      <c r="B1005" s="150" t="s">
        <v>6768</v>
      </c>
    </row>
    <row r="1006" spans="1:2" x14ac:dyDescent="0.2">
      <c r="A1006" s="4" t="s">
        <v>4596</v>
      </c>
      <c r="B1006" s="150" t="s">
        <v>6766</v>
      </c>
    </row>
    <row r="1007" spans="1:2" x14ac:dyDescent="0.2">
      <c r="A1007" s="4" t="s">
        <v>4596</v>
      </c>
      <c r="B1007" s="150" t="s">
        <v>6767</v>
      </c>
    </row>
    <row r="1008" spans="1:2" x14ac:dyDescent="0.2">
      <c r="A1008" s="4" t="s">
        <v>4596</v>
      </c>
      <c r="B1008" s="150" t="s">
        <v>6768</v>
      </c>
    </row>
    <row r="1009" spans="1:2" x14ac:dyDescent="0.2">
      <c r="A1009" s="4" t="s">
        <v>4597</v>
      </c>
      <c r="B1009" s="150" t="s">
        <v>6766</v>
      </c>
    </row>
    <row r="1010" spans="1:2" x14ac:dyDescent="0.2">
      <c r="A1010" s="4" t="s">
        <v>4597</v>
      </c>
      <c r="B1010" s="150" t="s">
        <v>6767</v>
      </c>
    </row>
    <row r="1011" spans="1:2" x14ac:dyDescent="0.2">
      <c r="A1011" s="4" t="s">
        <v>4597</v>
      </c>
      <c r="B1011" s="150" t="s">
        <v>6768</v>
      </c>
    </row>
    <row r="1012" spans="1:2" x14ac:dyDescent="0.2">
      <c r="A1012" s="4" t="s">
        <v>4598</v>
      </c>
      <c r="B1012" s="150" t="s">
        <v>6766</v>
      </c>
    </row>
    <row r="1013" spans="1:2" x14ac:dyDescent="0.2">
      <c r="A1013" s="4" t="s">
        <v>4598</v>
      </c>
      <c r="B1013" s="150" t="s">
        <v>6767</v>
      </c>
    </row>
    <row r="1014" spans="1:2" x14ac:dyDescent="0.2">
      <c r="A1014" s="4" t="s">
        <v>4598</v>
      </c>
      <c r="B1014" s="150" t="s">
        <v>6768</v>
      </c>
    </row>
    <row r="1015" spans="1:2" x14ac:dyDescent="0.2">
      <c r="A1015" s="4" t="s">
        <v>4599</v>
      </c>
      <c r="B1015" s="150" t="s">
        <v>6766</v>
      </c>
    </row>
    <row r="1016" spans="1:2" x14ac:dyDescent="0.2">
      <c r="A1016" s="4" t="s">
        <v>4599</v>
      </c>
      <c r="B1016" s="150" t="s">
        <v>6767</v>
      </c>
    </row>
    <row r="1017" spans="1:2" x14ac:dyDescent="0.2">
      <c r="A1017" s="4" t="s">
        <v>4599</v>
      </c>
      <c r="B1017" s="150" t="s">
        <v>6768</v>
      </c>
    </row>
    <row r="1018" spans="1:2" x14ac:dyDescent="0.2">
      <c r="A1018" s="4" t="s">
        <v>4600</v>
      </c>
      <c r="B1018" s="150" t="s">
        <v>6766</v>
      </c>
    </row>
    <row r="1019" spans="1:2" x14ac:dyDescent="0.2">
      <c r="A1019" s="4" t="s">
        <v>4600</v>
      </c>
      <c r="B1019" s="150" t="s">
        <v>6767</v>
      </c>
    </row>
    <row r="1020" spans="1:2" x14ac:dyDescent="0.2">
      <c r="A1020" s="4" t="s">
        <v>4600</v>
      </c>
      <c r="B1020" s="150" t="s">
        <v>6768</v>
      </c>
    </row>
    <row r="1021" spans="1:2" x14ac:dyDescent="0.2">
      <c r="A1021" s="4" t="s">
        <v>4601</v>
      </c>
      <c r="B1021" s="150" t="s">
        <v>6766</v>
      </c>
    </row>
    <row r="1022" spans="1:2" x14ac:dyDescent="0.2">
      <c r="A1022" s="4" t="s">
        <v>4601</v>
      </c>
      <c r="B1022" s="150" t="s">
        <v>6767</v>
      </c>
    </row>
    <row r="1023" spans="1:2" x14ac:dyDescent="0.2">
      <c r="A1023" s="4" t="s">
        <v>4601</v>
      </c>
      <c r="B1023" s="150" t="s">
        <v>6768</v>
      </c>
    </row>
    <row r="1024" spans="1:2" x14ac:dyDescent="0.2">
      <c r="A1024" s="4" t="s">
        <v>4602</v>
      </c>
      <c r="B1024" s="150" t="s">
        <v>6766</v>
      </c>
    </row>
    <row r="1025" spans="1:2" x14ac:dyDescent="0.2">
      <c r="A1025" s="4" t="s">
        <v>4602</v>
      </c>
      <c r="B1025" s="150" t="s">
        <v>6767</v>
      </c>
    </row>
    <row r="1026" spans="1:2" x14ac:dyDescent="0.2">
      <c r="A1026" s="4" t="s">
        <v>4602</v>
      </c>
      <c r="B1026" s="150" t="s">
        <v>6768</v>
      </c>
    </row>
    <row r="1027" spans="1:2" x14ac:dyDescent="0.2">
      <c r="A1027" s="4" t="s">
        <v>4603</v>
      </c>
      <c r="B1027" s="150" t="s">
        <v>6766</v>
      </c>
    </row>
    <row r="1028" spans="1:2" x14ac:dyDescent="0.2">
      <c r="A1028" s="4" t="s">
        <v>4603</v>
      </c>
      <c r="B1028" s="150" t="s">
        <v>6767</v>
      </c>
    </row>
    <row r="1029" spans="1:2" x14ac:dyDescent="0.2">
      <c r="A1029" s="4" t="s">
        <v>4603</v>
      </c>
      <c r="B1029" s="150" t="s">
        <v>6768</v>
      </c>
    </row>
    <row r="1030" spans="1:2" x14ac:dyDescent="0.2">
      <c r="A1030" s="4" t="s">
        <v>4604</v>
      </c>
      <c r="B1030" s="150" t="s">
        <v>6766</v>
      </c>
    </row>
    <row r="1031" spans="1:2" x14ac:dyDescent="0.2">
      <c r="A1031" s="4" t="s">
        <v>4604</v>
      </c>
      <c r="B1031" s="150" t="s">
        <v>6767</v>
      </c>
    </row>
    <row r="1032" spans="1:2" x14ac:dyDescent="0.2">
      <c r="A1032" s="4" t="s">
        <v>4604</v>
      </c>
      <c r="B1032" s="150" t="s">
        <v>6768</v>
      </c>
    </row>
    <row r="1033" spans="1:2" x14ac:dyDescent="0.2">
      <c r="A1033" s="4" t="s">
        <v>4605</v>
      </c>
      <c r="B1033" s="150" t="s">
        <v>6766</v>
      </c>
    </row>
    <row r="1034" spans="1:2" x14ac:dyDescent="0.2">
      <c r="A1034" s="4" t="s">
        <v>4605</v>
      </c>
      <c r="B1034" s="150" t="s">
        <v>6767</v>
      </c>
    </row>
    <row r="1035" spans="1:2" x14ac:dyDescent="0.2">
      <c r="A1035" s="4" t="s">
        <v>4605</v>
      </c>
      <c r="B1035" s="150" t="s">
        <v>6768</v>
      </c>
    </row>
    <row r="1036" spans="1:2" x14ac:dyDescent="0.2">
      <c r="A1036" s="4" t="s">
        <v>4606</v>
      </c>
      <c r="B1036" s="150" t="s">
        <v>6766</v>
      </c>
    </row>
    <row r="1037" spans="1:2" x14ac:dyDescent="0.2">
      <c r="A1037" s="4" t="s">
        <v>4606</v>
      </c>
      <c r="B1037" s="150" t="s">
        <v>6767</v>
      </c>
    </row>
    <row r="1038" spans="1:2" x14ac:dyDescent="0.2">
      <c r="A1038" s="4" t="s">
        <v>4606</v>
      </c>
      <c r="B1038" s="150" t="s">
        <v>6768</v>
      </c>
    </row>
    <row r="1039" spans="1:2" x14ac:dyDescent="0.2">
      <c r="A1039" s="4" t="s">
        <v>4607</v>
      </c>
      <c r="B1039" s="150" t="s">
        <v>6766</v>
      </c>
    </row>
    <row r="1040" spans="1:2" x14ac:dyDescent="0.2">
      <c r="A1040" s="4" t="s">
        <v>4607</v>
      </c>
      <c r="B1040" s="150" t="s">
        <v>6767</v>
      </c>
    </row>
    <row r="1041" spans="1:2" x14ac:dyDescent="0.2">
      <c r="A1041" s="4" t="s">
        <v>4607</v>
      </c>
      <c r="B1041" s="150" t="s">
        <v>6768</v>
      </c>
    </row>
    <row r="1042" spans="1:2" x14ac:dyDescent="0.2">
      <c r="A1042" s="4" t="s">
        <v>4608</v>
      </c>
      <c r="B1042" s="150" t="s">
        <v>6766</v>
      </c>
    </row>
    <row r="1043" spans="1:2" x14ac:dyDescent="0.2">
      <c r="A1043" s="4" t="s">
        <v>4608</v>
      </c>
      <c r="B1043" s="150" t="s">
        <v>6767</v>
      </c>
    </row>
    <row r="1044" spans="1:2" x14ac:dyDescent="0.2">
      <c r="A1044" s="4" t="s">
        <v>4608</v>
      </c>
      <c r="B1044" s="150" t="s">
        <v>6768</v>
      </c>
    </row>
    <row r="1045" spans="1:2" x14ac:dyDescent="0.2">
      <c r="A1045" s="4" t="s">
        <v>4609</v>
      </c>
      <c r="B1045" s="150" t="s">
        <v>6766</v>
      </c>
    </row>
    <row r="1046" spans="1:2" x14ac:dyDescent="0.2">
      <c r="A1046" s="4" t="s">
        <v>4609</v>
      </c>
      <c r="B1046" s="150" t="s">
        <v>6767</v>
      </c>
    </row>
    <row r="1047" spans="1:2" x14ac:dyDescent="0.2">
      <c r="A1047" s="4" t="s">
        <v>4609</v>
      </c>
      <c r="B1047" s="150" t="s">
        <v>6768</v>
      </c>
    </row>
    <row r="1048" spans="1:2" x14ac:dyDescent="0.2">
      <c r="A1048" s="4" t="s">
        <v>4610</v>
      </c>
      <c r="B1048" s="150" t="s">
        <v>6766</v>
      </c>
    </row>
    <row r="1049" spans="1:2" x14ac:dyDescent="0.2">
      <c r="A1049" s="4" t="s">
        <v>4610</v>
      </c>
      <c r="B1049" s="150" t="s">
        <v>6767</v>
      </c>
    </row>
    <row r="1050" spans="1:2" x14ac:dyDescent="0.2">
      <c r="A1050" s="4" t="s">
        <v>4610</v>
      </c>
      <c r="B1050" s="150" t="s">
        <v>6768</v>
      </c>
    </row>
    <row r="1051" spans="1:2" x14ac:dyDescent="0.2">
      <c r="A1051" s="4" t="s">
        <v>4611</v>
      </c>
      <c r="B1051" s="150" t="s">
        <v>6766</v>
      </c>
    </row>
    <row r="1052" spans="1:2" x14ac:dyDescent="0.2">
      <c r="A1052" s="4" t="s">
        <v>4611</v>
      </c>
      <c r="B1052" s="150" t="s">
        <v>6767</v>
      </c>
    </row>
    <row r="1053" spans="1:2" x14ac:dyDescent="0.2">
      <c r="A1053" s="4" t="s">
        <v>4611</v>
      </c>
      <c r="B1053" s="150" t="s">
        <v>6768</v>
      </c>
    </row>
    <row r="1054" spans="1:2" x14ac:dyDescent="0.2">
      <c r="A1054" s="4" t="s">
        <v>4612</v>
      </c>
      <c r="B1054" s="150" t="s">
        <v>6766</v>
      </c>
    </row>
    <row r="1055" spans="1:2" x14ac:dyDescent="0.2">
      <c r="A1055" s="4" t="s">
        <v>4612</v>
      </c>
      <c r="B1055" s="150" t="s">
        <v>6767</v>
      </c>
    </row>
    <row r="1056" spans="1:2" x14ac:dyDescent="0.2">
      <c r="A1056" s="4" t="s">
        <v>4612</v>
      </c>
      <c r="B1056" s="150" t="s">
        <v>6768</v>
      </c>
    </row>
    <row r="1057" spans="1:2" x14ac:dyDescent="0.2">
      <c r="A1057" s="4" t="s">
        <v>4613</v>
      </c>
      <c r="B1057" s="150" t="s">
        <v>6766</v>
      </c>
    </row>
    <row r="1058" spans="1:2" x14ac:dyDescent="0.2">
      <c r="A1058" s="4" t="s">
        <v>4613</v>
      </c>
      <c r="B1058" s="150" t="s">
        <v>6767</v>
      </c>
    </row>
    <row r="1059" spans="1:2" x14ac:dyDescent="0.2">
      <c r="A1059" s="4" t="s">
        <v>4613</v>
      </c>
      <c r="B1059" s="150" t="s">
        <v>6768</v>
      </c>
    </row>
    <row r="1060" spans="1:2" x14ac:dyDescent="0.2">
      <c r="A1060" s="4" t="s">
        <v>4614</v>
      </c>
      <c r="B1060" s="150" t="s">
        <v>6766</v>
      </c>
    </row>
    <row r="1061" spans="1:2" x14ac:dyDescent="0.2">
      <c r="A1061" s="4" t="s">
        <v>4614</v>
      </c>
      <c r="B1061" s="150" t="s">
        <v>6767</v>
      </c>
    </row>
    <row r="1062" spans="1:2" x14ac:dyDescent="0.2">
      <c r="A1062" s="4" t="s">
        <v>4614</v>
      </c>
      <c r="B1062" s="150" t="s">
        <v>6768</v>
      </c>
    </row>
    <row r="1063" spans="1:2" x14ac:dyDescent="0.2">
      <c r="A1063" s="4" t="s">
        <v>4615</v>
      </c>
      <c r="B1063" s="150" t="s">
        <v>6766</v>
      </c>
    </row>
    <row r="1064" spans="1:2" x14ac:dyDescent="0.2">
      <c r="A1064" s="4" t="s">
        <v>4615</v>
      </c>
      <c r="B1064" s="150" t="s">
        <v>6767</v>
      </c>
    </row>
    <row r="1065" spans="1:2" x14ac:dyDescent="0.2">
      <c r="A1065" s="4" t="s">
        <v>4615</v>
      </c>
      <c r="B1065" s="150" t="s">
        <v>6768</v>
      </c>
    </row>
    <row r="1066" spans="1:2" x14ac:dyDescent="0.2">
      <c r="A1066" s="4" t="s">
        <v>6591</v>
      </c>
      <c r="B1066" s="4" t="s">
        <v>6938</v>
      </c>
    </row>
    <row r="1067" spans="1:2" x14ac:dyDescent="0.2">
      <c r="A1067" s="4" t="s">
        <v>6561</v>
      </c>
      <c r="B1067" s="4" t="s">
        <v>6938</v>
      </c>
    </row>
    <row r="1068" spans="1:2" x14ac:dyDescent="0.2">
      <c r="A1068" s="4" t="s">
        <v>4745</v>
      </c>
      <c r="B1068" s="4" t="s">
        <v>6782</v>
      </c>
    </row>
    <row r="1069" spans="1:2" x14ac:dyDescent="0.2">
      <c r="A1069" s="4" t="s">
        <v>4362</v>
      </c>
      <c r="B1069" s="27" t="s">
        <v>4013</v>
      </c>
    </row>
    <row r="1070" spans="1:2" x14ac:dyDescent="0.2">
      <c r="A1070" s="4" t="s">
        <v>4639</v>
      </c>
      <c r="B1070" s="4" t="s">
        <v>6766</v>
      </c>
    </row>
    <row r="1071" spans="1:2" x14ac:dyDescent="0.2">
      <c r="A1071" s="4" t="s">
        <v>4640</v>
      </c>
      <c r="B1071" s="4" t="s">
        <v>6766</v>
      </c>
    </row>
    <row r="1072" spans="1:2" x14ac:dyDescent="0.2">
      <c r="A1072" s="4" t="s">
        <v>4641</v>
      </c>
      <c r="B1072" s="4" t="s">
        <v>6766</v>
      </c>
    </row>
    <row r="1073" spans="1:2" x14ac:dyDescent="0.2">
      <c r="A1073" s="150" t="s">
        <v>5721</v>
      </c>
      <c r="B1073" s="4" t="s">
        <v>6866</v>
      </c>
    </row>
    <row r="1074" spans="1:2" x14ac:dyDescent="0.2">
      <c r="A1074" s="4" t="s">
        <v>4407</v>
      </c>
      <c r="B1074" s="27" t="s">
        <v>4013</v>
      </c>
    </row>
    <row r="1075" spans="1:2" x14ac:dyDescent="0.2">
      <c r="A1075" s="160" t="s">
        <v>5429</v>
      </c>
      <c r="B1075" s="161" t="s">
        <v>4013</v>
      </c>
    </row>
    <row r="1076" spans="1:2" x14ac:dyDescent="0.2">
      <c r="A1076" s="150" t="s">
        <v>5722</v>
      </c>
      <c r="B1076" s="4" t="s">
        <v>6872</v>
      </c>
    </row>
    <row r="1077" spans="1:2" x14ac:dyDescent="0.2">
      <c r="A1077" s="150" t="s">
        <v>5723</v>
      </c>
      <c r="B1077" s="4" t="s">
        <v>6876</v>
      </c>
    </row>
    <row r="1078" spans="1:2" x14ac:dyDescent="0.2">
      <c r="A1078" s="4" t="s">
        <v>5237</v>
      </c>
      <c r="B1078" s="4" t="s">
        <v>6823</v>
      </c>
    </row>
    <row r="1079" spans="1:2" x14ac:dyDescent="0.2">
      <c r="A1079" s="4" t="s">
        <v>6240</v>
      </c>
      <c r="B1079" s="4" t="s">
        <v>6906</v>
      </c>
    </row>
    <row r="1080" spans="1:2" x14ac:dyDescent="0.2">
      <c r="A1080" s="150" t="s">
        <v>5064</v>
      </c>
      <c r="B1080" s="150" t="s">
        <v>6766</v>
      </c>
    </row>
    <row r="1081" spans="1:2" x14ac:dyDescent="0.2">
      <c r="A1081" s="150" t="s">
        <v>5407</v>
      </c>
      <c r="B1081" s="4" t="s">
        <v>6828</v>
      </c>
    </row>
    <row r="1082" spans="1:2" x14ac:dyDescent="0.2">
      <c r="A1082" s="150" t="s">
        <v>5408</v>
      </c>
      <c r="B1082" s="4" t="s">
        <v>6828</v>
      </c>
    </row>
    <row r="1083" spans="1:2" x14ac:dyDescent="0.2">
      <c r="A1083" s="4" t="s">
        <v>4746</v>
      </c>
      <c r="B1083" s="4" t="s">
        <v>6782</v>
      </c>
    </row>
    <row r="1084" spans="1:2" x14ac:dyDescent="0.2">
      <c r="A1084" s="4" t="s">
        <v>6207</v>
      </c>
      <c r="B1084" s="4" t="s">
        <v>6906</v>
      </c>
    </row>
    <row r="1085" spans="1:2" x14ac:dyDescent="0.2">
      <c r="A1085" s="4" t="s">
        <v>4963</v>
      </c>
      <c r="B1085" s="4" t="s">
        <v>6800</v>
      </c>
    </row>
    <row r="1086" spans="1:2" x14ac:dyDescent="0.2">
      <c r="A1086" s="150" t="s">
        <v>5724</v>
      </c>
      <c r="B1086" s="4" t="s">
        <v>6870</v>
      </c>
    </row>
    <row r="1087" spans="1:2" x14ac:dyDescent="0.2">
      <c r="A1087" s="150" t="s">
        <v>5725</v>
      </c>
      <c r="B1087" s="4" t="s">
        <v>6863</v>
      </c>
    </row>
    <row r="1088" spans="1:2" x14ac:dyDescent="0.2">
      <c r="A1088" s="27" t="s">
        <v>4291</v>
      </c>
      <c r="B1088" s="27" t="s">
        <v>4013</v>
      </c>
    </row>
    <row r="1089" spans="1:2" x14ac:dyDescent="0.2">
      <c r="A1089" s="4" t="s">
        <v>6493</v>
      </c>
      <c r="B1089" s="4" t="s">
        <v>6938</v>
      </c>
    </row>
    <row r="1090" spans="1:2" x14ac:dyDescent="0.2">
      <c r="A1090" s="148" t="s">
        <v>5988</v>
      </c>
      <c r="B1090" s="4" t="s">
        <v>6884</v>
      </c>
    </row>
    <row r="1091" spans="1:2" x14ac:dyDescent="0.2">
      <c r="A1091" s="4" t="s">
        <v>6311</v>
      </c>
      <c r="B1091" s="4" t="s">
        <v>6915</v>
      </c>
    </row>
    <row r="1092" spans="1:2" x14ac:dyDescent="0.2">
      <c r="A1092" s="4" t="s">
        <v>4462</v>
      </c>
      <c r="B1092" s="4" t="s">
        <v>6764</v>
      </c>
    </row>
    <row r="1093" spans="1:2" x14ac:dyDescent="0.2">
      <c r="A1093" s="4" t="s">
        <v>4350</v>
      </c>
      <c r="B1093" s="27" t="s">
        <v>4013</v>
      </c>
    </row>
    <row r="1094" spans="1:2" x14ac:dyDescent="0.2">
      <c r="A1094" s="158" t="s">
        <v>5332</v>
      </c>
      <c r="B1094" s="150" t="s">
        <v>4013</v>
      </c>
    </row>
    <row r="1095" spans="1:2" x14ac:dyDescent="0.2">
      <c r="A1095" s="4" t="s">
        <v>6450</v>
      </c>
      <c r="B1095" s="4" t="s">
        <v>4013</v>
      </c>
    </row>
    <row r="1096" spans="1:2" x14ac:dyDescent="0.2">
      <c r="A1096" s="29" t="s">
        <v>4431</v>
      </c>
      <c r="B1096" s="4" t="s">
        <v>6756</v>
      </c>
    </row>
    <row r="1097" spans="1:2" x14ac:dyDescent="0.2">
      <c r="A1097" s="148" t="s">
        <v>5316</v>
      </c>
      <c r="B1097" s="4" t="s">
        <v>6826</v>
      </c>
    </row>
    <row r="1098" spans="1:2" x14ac:dyDescent="0.2">
      <c r="A1098" s="4" t="s">
        <v>5230</v>
      </c>
      <c r="B1098" s="4" t="s">
        <v>6823</v>
      </c>
    </row>
    <row r="1099" spans="1:2" x14ac:dyDescent="0.2">
      <c r="A1099" s="161" t="s">
        <v>6164</v>
      </c>
      <c r="B1099" s="4" t="s">
        <v>4013</v>
      </c>
    </row>
    <row r="1100" spans="1:2" x14ac:dyDescent="0.2">
      <c r="A1100" s="4" t="s">
        <v>6494</v>
      </c>
      <c r="B1100" s="4" t="s">
        <v>6938</v>
      </c>
    </row>
    <row r="1101" spans="1:2" x14ac:dyDescent="0.2">
      <c r="A1101" s="157" t="s">
        <v>5221</v>
      </c>
      <c r="B1101" s="4" t="s">
        <v>6825</v>
      </c>
    </row>
    <row r="1102" spans="1:2" x14ac:dyDescent="0.2">
      <c r="A1102" s="4" t="s">
        <v>4456</v>
      </c>
      <c r="B1102" s="4" t="s">
        <v>6759</v>
      </c>
    </row>
    <row r="1103" spans="1:2" x14ac:dyDescent="0.2">
      <c r="A1103" s="148" t="s">
        <v>4432</v>
      </c>
      <c r="B1103" s="4" t="s">
        <v>6756</v>
      </c>
    </row>
    <row r="1104" spans="1:2" x14ac:dyDescent="0.2">
      <c r="A1104" s="4" t="s">
        <v>4351</v>
      </c>
      <c r="B1104" s="27" t="s">
        <v>4013</v>
      </c>
    </row>
    <row r="1105" spans="1:2" x14ac:dyDescent="0.2">
      <c r="A1105" s="4" t="s">
        <v>4642</v>
      </c>
      <c r="B1105" s="4" t="s">
        <v>6766</v>
      </c>
    </row>
    <row r="1106" spans="1:2" x14ac:dyDescent="0.2">
      <c r="A1106" s="4" t="s">
        <v>4642</v>
      </c>
      <c r="B1106" s="150" t="s">
        <v>6769</v>
      </c>
    </row>
    <row r="1107" spans="1:2" x14ac:dyDescent="0.2">
      <c r="A1107" s="4" t="s">
        <v>4642</v>
      </c>
      <c r="B1107" s="150" t="s">
        <v>6770</v>
      </c>
    </row>
    <row r="1108" spans="1:2" x14ac:dyDescent="0.2">
      <c r="A1108" s="4" t="s">
        <v>4642</v>
      </c>
      <c r="B1108" s="150" t="s">
        <v>6771</v>
      </c>
    </row>
    <row r="1109" spans="1:2" x14ac:dyDescent="0.2">
      <c r="A1109" s="4" t="s">
        <v>4642</v>
      </c>
      <c r="B1109" s="150" t="s">
        <v>6772</v>
      </c>
    </row>
    <row r="1110" spans="1:2" x14ac:dyDescent="0.2">
      <c r="A1110" s="4" t="s">
        <v>4642</v>
      </c>
      <c r="B1110" s="150" t="s">
        <v>6773</v>
      </c>
    </row>
    <row r="1111" spans="1:2" x14ac:dyDescent="0.2">
      <c r="A1111" s="4" t="s">
        <v>4642</v>
      </c>
      <c r="B1111" s="150" t="s">
        <v>6774</v>
      </c>
    </row>
    <row r="1112" spans="1:2" x14ac:dyDescent="0.2">
      <c r="A1112" s="4" t="s">
        <v>5131</v>
      </c>
      <c r="B1112" s="4" t="s">
        <v>6766</v>
      </c>
    </row>
    <row r="1113" spans="1:2" x14ac:dyDescent="0.2">
      <c r="A1113" s="4" t="s">
        <v>4814</v>
      </c>
      <c r="B1113" s="4" t="s">
        <v>6796</v>
      </c>
    </row>
    <row r="1114" spans="1:2" x14ac:dyDescent="0.2">
      <c r="A1114" s="4" t="s">
        <v>4814</v>
      </c>
      <c r="B1114" s="4" t="s">
        <v>6756</v>
      </c>
    </row>
    <row r="1115" spans="1:2" x14ac:dyDescent="0.2">
      <c r="A1115" s="4" t="s">
        <v>6015</v>
      </c>
      <c r="B1115" s="4" t="s">
        <v>4013</v>
      </c>
    </row>
    <row r="1116" spans="1:2" x14ac:dyDescent="0.2">
      <c r="A1116" s="4" t="s">
        <v>4391</v>
      </c>
      <c r="B1116" s="27" t="s">
        <v>4013</v>
      </c>
    </row>
    <row r="1117" spans="1:2" x14ac:dyDescent="0.2">
      <c r="A1117" s="4" t="s">
        <v>5333</v>
      </c>
      <c r="B1117" s="150" t="s">
        <v>4013</v>
      </c>
    </row>
    <row r="1118" spans="1:2" x14ac:dyDescent="0.2">
      <c r="A1118" s="4" t="s">
        <v>6245</v>
      </c>
      <c r="B1118" s="4" t="s">
        <v>6906</v>
      </c>
    </row>
    <row r="1119" spans="1:2" x14ac:dyDescent="0.2">
      <c r="A1119" s="4" t="s">
        <v>6246</v>
      </c>
      <c r="B1119" s="4" t="s">
        <v>6906</v>
      </c>
    </row>
    <row r="1120" spans="1:2" x14ac:dyDescent="0.2">
      <c r="A1120" s="4" t="s">
        <v>6001</v>
      </c>
      <c r="B1120" s="4" t="s">
        <v>4013</v>
      </c>
    </row>
    <row r="1121" spans="1:2" x14ac:dyDescent="0.2">
      <c r="A1121" s="4" t="s">
        <v>4392</v>
      </c>
      <c r="B1121" s="27" t="s">
        <v>4013</v>
      </c>
    </row>
    <row r="1122" spans="1:2" x14ac:dyDescent="0.2">
      <c r="A1122" s="4" t="s">
        <v>6574</v>
      </c>
      <c r="B1122" s="4" t="s">
        <v>6938</v>
      </c>
    </row>
    <row r="1123" spans="1:2" x14ac:dyDescent="0.2">
      <c r="A1123" s="4" t="s">
        <v>5065</v>
      </c>
      <c r="B1123" s="4" t="s">
        <v>6766</v>
      </c>
    </row>
    <row r="1124" spans="1:2" x14ac:dyDescent="0.2">
      <c r="A1124" s="163" t="s">
        <v>5974</v>
      </c>
      <c r="B1124" s="4" t="s">
        <v>4013</v>
      </c>
    </row>
    <row r="1125" spans="1:2" x14ac:dyDescent="0.2">
      <c r="A1125" s="4" t="s">
        <v>6431</v>
      </c>
      <c r="B1125" s="4" t="s">
        <v>4013</v>
      </c>
    </row>
    <row r="1126" spans="1:2" x14ac:dyDescent="0.2">
      <c r="A1126" s="4" t="s">
        <v>6407</v>
      </c>
      <c r="B1126" s="4" t="s">
        <v>4013</v>
      </c>
    </row>
    <row r="1127" spans="1:2" x14ac:dyDescent="0.2">
      <c r="A1127" s="29" t="s">
        <v>4433</v>
      </c>
      <c r="B1127" s="4" t="s">
        <v>6756</v>
      </c>
    </row>
    <row r="1128" spans="1:2" x14ac:dyDescent="0.2">
      <c r="A1128" s="4" t="s">
        <v>6186</v>
      </c>
      <c r="B1128" s="4" t="s">
        <v>6906</v>
      </c>
    </row>
    <row r="1129" spans="1:2" x14ac:dyDescent="0.2">
      <c r="A1129" s="4" t="s">
        <v>6495</v>
      </c>
      <c r="B1129" s="4" t="s">
        <v>6938</v>
      </c>
    </row>
    <row r="1130" spans="1:2" x14ac:dyDescent="0.2">
      <c r="A1130" s="4" t="s">
        <v>4352</v>
      </c>
      <c r="B1130" s="27" t="s">
        <v>4013</v>
      </c>
    </row>
    <row r="1131" spans="1:2" x14ac:dyDescent="0.2">
      <c r="A1131" s="4" t="s">
        <v>5353</v>
      </c>
      <c r="B1131" s="4" t="s">
        <v>4013</v>
      </c>
    </row>
    <row r="1132" spans="1:2" x14ac:dyDescent="0.2">
      <c r="A1132" s="4" t="s">
        <v>6187</v>
      </c>
      <c r="B1132" s="4" t="s">
        <v>6906</v>
      </c>
    </row>
    <row r="1133" spans="1:2" x14ac:dyDescent="0.2">
      <c r="A1133" s="4" t="s">
        <v>6624</v>
      </c>
      <c r="B1133" s="4" t="s">
        <v>6938</v>
      </c>
    </row>
    <row r="1134" spans="1:2" x14ac:dyDescent="0.2">
      <c r="A1134" s="4" t="s">
        <v>6208</v>
      </c>
      <c r="B1134" s="4" t="s">
        <v>6906</v>
      </c>
    </row>
    <row r="1135" spans="1:2" x14ac:dyDescent="0.2">
      <c r="A1135" s="4" t="s">
        <v>6496</v>
      </c>
      <c r="B1135" s="4" t="s">
        <v>6938</v>
      </c>
    </row>
    <row r="1136" spans="1:2" x14ac:dyDescent="0.2">
      <c r="A1136" s="4" t="s">
        <v>4521</v>
      </c>
      <c r="B1136" s="4" t="s">
        <v>4013</v>
      </c>
    </row>
    <row r="1137" spans="1:2" x14ac:dyDescent="0.2">
      <c r="A1137" s="4" t="s">
        <v>6583</v>
      </c>
      <c r="B1137" s="4" t="s">
        <v>6938</v>
      </c>
    </row>
    <row r="1138" spans="1:2" x14ac:dyDescent="0.2">
      <c r="A1138" s="4" t="s">
        <v>4353</v>
      </c>
      <c r="B1138" s="27" t="s">
        <v>4013</v>
      </c>
    </row>
    <row r="1139" spans="1:2" x14ac:dyDescent="0.2">
      <c r="A1139" s="4" t="s">
        <v>6126</v>
      </c>
      <c r="B1139" s="4" t="s">
        <v>4013</v>
      </c>
    </row>
    <row r="1140" spans="1:2" x14ac:dyDescent="0.2">
      <c r="A1140" s="4" t="s">
        <v>4516</v>
      </c>
      <c r="B1140" s="4" t="s">
        <v>4013</v>
      </c>
    </row>
    <row r="1141" spans="1:2" x14ac:dyDescent="0.2">
      <c r="A1141" s="27" t="s">
        <v>4329</v>
      </c>
      <c r="B1141" s="27" t="s">
        <v>4013</v>
      </c>
    </row>
    <row r="1142" spans="1:2" x14ac:dyDescent="0.2">
      <c r="A1142" s="4" t="s">
        <v>5181</v>
      </c>
      <c r="B1142" s="4" t="s">
        <v>6823</v>
      </c>
    </row>
    <row r="1143" spans="1:2" x14ac:dyDescent="0.2">
      <c r="A1143" s="4" t="s">
        <v>5267</v>
      </c>
      <c r="B1143" s="4" t="s">
        <v>6823</v>
      </c>
    </row>
    <row r="1144" spans="1:2" x14ac:dyDescent="0.2">
      <c r="A1144" s="156" t="s">
        <v>5198</v>
      </c>
      <c r="B1144" s="4" t="s">
        <v>6823</v>
      </c>
    </row>
    <row r="1145" spans="1:2" x14ac:dyDescent="0.2">
      <c r="A1145" s="148" t="s">
        <v>4491</v>
      </c>
      <c r="B1145" s="4" t="s">
        <v>4013</v>
      </c>
    </row>
    <row r="1146" spans="1:2" x14ac:dyDescent="0.2">
      <c r="A1146" s="150" t="s">
        <v>6256</v>
      </c>
      <c r="B1146" s="4" t="s">
        <v>6908</v>
      </c>
    </row>
    <row r="1147" spans="1:2" x14ac:dyDescent="0.2">
      <c r="A1147" s="4" t="s">
        <v>5238</v>
      </c>
      <c r="B1147" s="4" t="s">
        <v>6823</v>
      </c>
    </row>
    <row r="1148" spans="1:2" x14ac:dyDescent="0.2">
      <c r="A1148" s="4" t="s">
        <v>4537</v>
      </c>
      <c r="B1148" s="4" t="s">
        <v>6756</v>
      </c>
    </row>
    <row r="1149" spans="1:2" x14ac:dyDescent="0.2">
      <c r="A1149" s="4" t="s">
        <v>5225</v>
      </c>
      <c r="B1149" s="4" t="s">
        <v>6823</v>
      </c>
    </row>
    <row r="1150" spans="1:2" x14ac:dyDescent="0.2">
      <c r="A1150" s="4" t="s">
        <v>5214</v>
      </c>
      <c r="B1150" s="4" t="s">
        <v>6823</v>
      </c>
    </row>
    <row r="1151" spans="1:2" x14ac:dyDescent="0.2">
      <c r="A1151" s="4" t="s">
        <v>4747</v>
      </c>
      <c r="B1151" s="4" t="s">
        <v>6794</v>
      </c>
    </row>
    <row r="1152" spans="1:2" x14ac:dyDescent="0.2">
      <c r="A1152" s="4" t="s">
        <v>5132</v>
      </c>
      <c r="B1152" s="4" t="s">
        <v>6766</v>
      </c>
    </row>
    <row r="1153" spans="1:2" x14ac:dyDescent="0.2">
      <c r="A1153" s="150" t="s">
        <v>5726</v>
      </c>
      <c r="B1153" s="4" t="s">
        <v>6871</v>
      </c>
    </row>
    <row r="1154" spans="1:2" x14ac:dyDescent="0.2">
      <c r="A1154" s="150" t="s">
        <v>5727</v>
      </c>
      <c r="B1154" s="4" t="s">
        <v>6863</v>
      </c>
    </row>
    <row r="1155" spans="1:2" x14ac:dyDescent="0.2">
      <c r="A1155" s="150" t="s">
        <v>6257</v>
      </c>
      <c r="B1155" s="4" t="s">
        <v>6908</v>
      </c>
    </row>
    <row r="1156" spans="1:2" x14ac:dyDescent="0.2">
      <c r="A1156" s="4" t="s">
        <v>6441</v>
      </c>
      <c r="B1156" s="4" t="s">
        <v>4013</v>
      </c>
    </row>
    <row r="1157" spans="1:2" x14ac:dyDescent="0.2">
      <c r="A1157" s="4" t="s">
        <v>6592</v>
      </c>
      <c r="B1157" s="4" t="s">
        <v>6938</v>
      </c>
    </row>
    <row r="1158" spans="1:2" x14ac:dyDescent="0.2">
      <c r="A1158" s="4" t="s">
        <v>6432</v>
      </c>
      <c r="B1158" s="4" t="s">
        <v>4013</v>
      </c>
    </row>
    <row r="1159" spans="1:2" x14ac:dyDescent="0.2">
      <c r="A1159" s="148" t="s">
        <v>5299</v>
      </c>
      <c r="B1159" s="4" t="s">
        <v>6823</v>
      </c>
    </row>
    <row r="1160" spans="1:2" x14ac:dyDescent="0.2">
      <c r="A1160" s="150" t="s">
        <v>5728</v>
      </c>
      <c r="B1160" s="4" t="s">
        <v>6869</v>
      </c>
    </row>
    <row r="1161" spans="1:2" x14ac:dyDescent="0.2">
      <c r="A1161" s="4" t="s">
        <v>4527</v>
      </c>
      <c r="B1161" s="4" t="s">
        <v>4013</v>
      </c>
    </row>
    <row r="1162" spans="1:2" x14ac:dyDescent="0.2">
      <c r="A1162" s="4" t="s">
        <v>4527</v>
      </c>
      <c r="B1162" s="4" t="s">
        <v>4013</v>
      </c>
    </row>
    <row r="1163" spans="1:2" x14ac:dyDescent="0.2">
      <c r="A1163" s="4" t="s">
        <v>6127</v>
      </c>
      <c r="B1163" s="4" t="s">
        <v>4013</v>
      </c>
    </row>
    <row r="1164" spans="1:2" x14ac:dyDescent="0.2">
      <c r="A1164" s="27" t="s">
        <v>4330</v>
      </c>
      <c r="B1164" s="27" t="s">
        <v>4013</v>
      </c>
    </row>
    <row r="1165" spans="1:2" x14ac:dyDescent="0.2">
      <c r="A1165" s="148" t="s">
        <v>6159</v>
      </c>
      <c r="B1165" s="4" t="s">
        <v>4013</v>
      </c>
    </row>
    <row r="1166" spans="1:2" x14ac:dyDescent="0.2">
      <c r="A1166" s="4" t="s">
        <v>4964</v>
      </c>
      <c r="B1166" s="4" t="s">
        <v>6766</v>
      </c>
    </row>
    <row r="1167" spans="1:2" x14ac:dyDescent="0.2">
      <c r="A1167" s="4" t="s">
        <v>6385</v>
      </c>
      <c r="B1167" s="4" t="s">
        <v>6924</v>
      </c>
    </row>
    <row r="1168" spans="1:2" x14ac:dyDescent="0.2">
      <c r="A1168" s="4" t="s">
        <v>6385</v>
      </c>
      <c r="B1168" s="4" t="s">
        <v>6925</v>
      </c>
    </row>
    <row r="1169" spans="1:2" x14ac:dyDescent="0.2">
      <c r="A1169" s="4" t="s">
        <v>6385</v>
      </c>
      <c r="B1169" s="4" t="s">
        <v>6926</v>
      </c>
    </row>
    <row r="1170" spans="1:2" x14ac:dyDescent="0.2">
      <c r="A1170" s="4" t="s">
        <v>6385</v>
      </c>
      <c r="B1170" s="4" t="s">
        <v>6927</v>
      </c>
    </row>
    <row r="1171" spans="1:2" x14ac:dyDescent="0.2">
      <c r="A1171" s="4" t="s">
        <v>6385</v>
      </c>
      <c r="B1171" s="4" t="s">
        <v>6928</v>
      </c>
    </row>
    <row r="1172" spans="1:2" x14ac:dyDescent="0.2">
      <c r="A1172" s="4" t="s">
        <v>6385</v>
      </c>
      <c r="B1172" s="4" t="s">
        <v>6929</v>
      </c>
    </row>
    <row r="1173" spans="1:2" x14ac:dyDescent="0.2">
      <c r="A1173" s="4" t="s">
        <v>6385</v>
      </c>
      <c r="B1173" s="4" t="s">
        <v>6930</v>
      </c>
    </row>
    <row r="1174" spans="1:2" x14ac:dyDescent="0.2">
      <c r="A1174" s="4" t="s">
        <v>6385</v>
      </c>
      <c r="B1174" s="4" t="s">
        <v>6931</v>
      </c>
    </row>
    <row r="1175" spans="1:2" x14ac:dyDescent="0.2">
      <c r="A1175" s="4" t="s">
        <v>6385</v>
      </c>
      <c r="B1175" s="4" t="s">
        <v>6932</v>
      </c>
    </row>
    <row r="1176" spans="1:2" x14ac:dyDescent="0.2">
      <c r="A1176" s="4" t="s">
        <v>5334</v>
      </c>
      <c r="B1176" s="150" t="s">
        <v>4013</v>
      </c>
    </row>
    <row r="1177" spans="1:2" x14ac:dyDescent="0.2">
      <c r="A1177" s="4" t="s">
        <v>6209</v>
      </c>
      <c r="B1177" s="4" t="s">
        <v>6906</v>
      </c>
    </row>
    <row r="1178" spans="1:2" x14ac:dyDescent="0.2">
      <c r="A1178" s="4" t="s">
        <v>4673</v>
      </c>
      <c r="B1178" s="4" t="s">
        <v>6778</v>
      </c>
    </row>
    <row r="1179" spans="1:2" x14ac:dyDescent="0.2">
      <c r="A1179" s="4" t="s">
        <v>6312</v>
      </c>
      <c r="B1179" s="4" t="s">
        <v>6911</v>
      </c>
    </row>
    <row r="1180" spans="1:2" x14ac:dyDescent="0.2">
      <c r="A1180" s="27" t="s">
        <v>4292</v>
      </c>
      <c r="B1180" s="27" t="s">
        <v>4013</v>
      </c>
    </row>
    <row r="1181" spans="1:2" x14ac:dyDescent="0.2">
      <c r="A1181" s="4" t="s">
        <v>5133</v>
      </c>
      <c r="B1181" s="4" t="s">
        <v>6766</v>
      </c>
    </row>
    <row r="1182" spans="1:2" x14ac:dyDescent="0.2">
      <c r="A1182" s="4" t="s">
        <v>5134</v>
      </c>
      <c r="B1182" s="4" t="s">
        <v>6766</v>
      </c>
    </row>
    <row r="1183" spans="1:2" x14ac:dyDescent="0.2">
      <c r="A1183" s="4" t="s">
        <v>5240</v>
      </c>
      <c r="B1183" s="4" t="s">
        <v>6823</v>
      </c>
    </row>
    <row r="1184" spans="1:2" x14ac:dyDescent="0.2">
      <c r="A1184" s="150" t="s">
        <v>5543</v>
      </c>
      <c r="B1184" s="4" t="s">
        <v>6833</v>
      </c>
    </row>
    <row r="1185" spans="1:2" x14ac:dyDescent="0.2">
      <c r="A1185" s="4" t="s">
        <v>4421</v>
      </c>
      <c r="B1185" s="4" t="s">
        <v>6739</v>
      </c>
    </row>
    <row r="1186" spans="1:2" x14ac:dyDescent="0.2">
      <c r="A1186" s="4" t="s">
        <v>4421</v>
      </c>
      <c r="B1186" s="4" t="s">
        <v>6740</v>
      </c>
    </row>
    <row r="1187" spans="1:2" x14ac:dyDescent="0.2">
      <c r="A1187" s="4" t="s">
        <v>4421</v>
      </c>
      <c r="B1187" s="4" t="s">
        <v>6742</v>
      </c>
    </row>
    <row r="1188" spans="1:2" x14ac:dyDescent="0.2">
      <c r="A1188" s="4" t="s">
        <v>4421</v>
      </c>
      <c r="B1188" s="4" t="s">
        <v>6743</v>
      </c>
    </row>
    <row r="1189" spans="1:2" x14ac:dyDescent="0.2">
      <c r="A1189" s="4" t="s">
        <v>4421</v>
      </c>
      <c r="B1189" s="4" t="s">
        <v>6744</v>
      </c>
    </row>
    <row r="1190" spans="1:2" x14ac:dyDescent="0.2">
      <c r="A1190" s="4" t="s">
        <v>4421</v>
      </c>
      <c r="B1190" s="4" t="s">
        <v>6745</v>
      </c>
    </row>
    <row r="1191" spans="1:2" x14ac:dyDescent="0.2">
      <c r="A1191" s="4" t="s">
        <v>4421</v>
      </c>
      <c r="B1191" s="4" t="s">
        <v>6746</v>
      </c>
    </row>
    <row r="1192" spans="1:2" x14ac:dyDescent="0.2">
      <c r="A1192" s="4" t="s">
        <v>4421</v>
      </c>
      <c r="B1192" s="4" t="s">
        <v>6747</v>
      </c>
    </row>
    <row r="1193" spans="1:2" x14ac:dyDescent="0.2">
      <c r="A1193" s="4" t="s">
        <v>4421</v>
      </c>
      <c r="B1193" s="4" t="s">
        <v>6748</v>
      </c>
    </row>
    <row r="1194" spans="1:2" x14ac:dyDescent="0.2">
      <c r="A1194" s="4" t="s">
        <v>4421</v>
      </c>
      <c r="B1194" s="4" t="s">
        <v>6749</v>
      </c>
    </row>
    <row r="1195" spans="1:2" x14ac:dyDescent="0.2">
      <c r="A1195" s="4" t="s">
        <v>4421</v>
      </c>
      <c r="B1195" s="4" t="s">
        <v>6750</v>
      </c>
    </row>
    <row r="1196" spans="1:2" x14ac:dyDescent="0.2">
      <c r="A1196" s="4" t="s">
        <v>6628</v>
      </c>
      <c r="B1196" s="4" t="s">
        <v>6938</v>
      </c>
    </row>
    <row r="1197" spans="1:2" x14ac:dyDescent="0.2">
      <c r="A1197" s="4" t="s">
        <v>6593</v>
      </c>
      <c r="B1197" s="4" t="s">
        <v>6938</v>
      </c>
    </row>
    <row r="1198" spans="1:2" x14ac:dyDescent="0.2">
      <c r="A1198" s="4" t="s">
        <v>4371</v>
      </c>
      <c r="B1198" s="27" t="s">
        <v>4013</v>
      </c>
    </row>
    <row r="1199" spans="1:2" x14ac:dyDescent="0.2">
      <c r="A1199" s="4" t="s">
        <v>5287</v>
      </c>
      <c r="B1199" s="4" t="s">
        <v>6823</v>
      </c>
    </row>
    <row r="1200" spans="1:2" x14ac:dyDescent="0.2">
      <c r="A1200" s="4" t="s">
        <v>5199</v>
      </c>
      <c r="B1200" s="4" t="s">
        <v>6823</v>
      </c>
    </row>
    <row r="1201" spans="1:2" x14ac:dyDescent="0.2">
      <c r="A1201" s="4" t="s">
        <v>4457</v>
      </c>
      <c r="B1201" s="4" t="s">
        <v>6759</v>
      </c>
    </row>
    <row r="1202" spans="1:2" x14ac:dyDescent="0.2">
      <c r="A1202" s="4" t="s">
        <v>5241</v>
      </c>
      <c r="B1202" s="4" t="s">
        <v>6823</v>
      </c>
    </row>
    <row r="1203" spans="1:2" x14ac:dyDescent="0.2">
      <c r="A1203" s="4" t="s">
        <v>4538</v>
      </c>
      <c r="B1203" s="4" t="s">
        <v>6756</v>
      </c>
    </row>
    <row r="1204" spans="1:2" x14ac:dyDescent="0.2">
      <c r="A1204" s="4" t="s">
        <v>4541</v>
      </c>
      <c r="B1204" s="4" t="s">
        <v>6756</v>
      </c>
    </row>
    <row r="1205" spans="1:2" x14ac:dyDescent="0.2">
      <c r="A1205" s="4" t="s">
        <v>6425</v>
      </c>
      <c r="B1205" s="4" t="s">
        <v>4013</v>
      </c>
    </row>
    <row r="1206" spans="1:2" x14ac:dyDescent="0.2">
      <c r="A1206" s="4" t="s">
        <v>5226</v>
      </c>
      <c r="B1206" s="4" t="s">
        <v>6823</v>
      </c>
    </row>
    <row r="1207" spans="1:2" x14ac:dyDescent="0.2">
      <c r="A1207" s="4" t="s">
        <v>4443</v>
      </c>
      <c r="B1207" s="4" t="s">
        <v>6759</v>
      </c>
    </row>
    <row r="1208" spans="1:2" x14ac:dyDescent="0.2">
      <c r="A1208" s="148" t="s">
        <v>5958</v>
      </c>
      <c r="B1208" s="4" t="s">
        <v>4013</v>
      </c>
    </row>
    <row r="1209" spans="1:2" x14ac:dyDescent="0.2">
      <c r="A1209" s="4" t="s">
        <v>5200</v>
      </c>
      <c r="B1209" s="4" t="s">
        <v>6823</v>
      </c>
    </row>
    <row r="1210" spans="1:2" x14ac:dyDescent="0.2">
      <c r="A1210" s="4" t="s">
        <v>4544</v>
      </c>
      <c r="B1210" s="4" t="s">
        <v>6756</v>
      </c>
    </row>
    <row r="1211" spans="1:2" x14ac:dyDescent="0.2">
      <c r="A1211" s="4" t="s">
        <v>4393</v>
      </c>
      <c r="B1211" s="27" t="s">
        <v>4013</v>
      </c>
    </row>
    <row r="1212" spans="1:2" x14ac:dyDescent="0.2">
      <c r="A1212" s="4" t="s">
        <v>5218</v>
      </c>
      <c r="B1212" s="4" t="s">
        <v>6823</v>
      </c>
    </row>
    <row r="1213" spans="1:2" x14ac:dyDescent="0.2">
      <c r="A1213" s="4" t="s">
        <v>6188</v>
      </c>
      <c r="B1213" s="4" t="s">
        <v>6906</v>
      </c>
    </row>
    <row r="1214" spans="1:2" x14ac:dyDescent="0.2">
      <c r="A1214" s="4" t="s">
        <v>6241</v>
      </c>
      <c r="B1214" s="4" t="s">
        <v>6906</v>
      </c>
    </row>
    <row r="1215" spans="1:2" x14ac:dyDescent="0.2">
      <c r="A1215" s="4" t="s">
        <v>6390</v>
      </c>
      <c r="B1215" s="4" t="s">
        <v>6756</v>
      </c>
    </row>
    <row r="1216" spans="1:2" x14ac:dyDescent="0.2">
      <c r="A1216" s="4" t="s">
        <v>5271</v>
      </c>
      <c r="B1216" s="4" t="s">
        <v>6823</v>
      </c>
    </row>
    <row r="1217" spans="1:2" x14ac:dyDescent="0.2">
      <c r="A1217" s="4" t="s">
        <v>6497</v>
      </c>
      <c r="B1217" s="4" t="s">
        <v>6938</v>
      </c>
    </row>
    <row r="1218" spans="1:2" x14ac:dyDescent="0.2">
      <c r="A1218" s="148" t="s">
        <v>6149</v>
      </c>
      <c r="B1218" s="4" t="s">
        <v>4013</v>
      </c>
    </row>
    <row r="1219" spans="1:2" x14ac:dyDescent="0.2">
      <c r="A1219" s="4" t="s">
        <v>5948</v>
      </c>
      <c r="B1219" s="4" t="s">
        <v>4013</v>
      </c>
    </row>
    <row r="1220" spans="1:2" x14ac:dyDescent="0.2">
      <c r="A1220" s="4" t="s">
        <v>6234</v>
      </c>
      <c r="B1220" s="4" t="s">
        <v>6906</v>
      </c>
    </row>
    <row r="1221" spans="1:2" x14ac:dyDescent="0.2">
      <c r="A1221" s="4" t="s">
        <v>6175</v>
      </c>
      <c r="B1221" s="4" t="s">
        <v>4013</v>
      </c>
    </row>
    <row r="1222" spans="1:2" x14ac:dyDescent="0.2">
      <c r="A1222" s="4" t="s">
        <v>5268</v>
      </c>
      <c r="B1222" s="4" t="s">
        <v>6823</v>
      </c>
    </row>
    <row r="1223" spans="1:2" x14ac:dyDescent="0.2">
      <c r="A1223" s="4" t="s">
        <v>5201</v>
      </c>
      <c r="B1223" s="4" t="s">
        <v>6823</v>
      </c>
    </row>
    <row r="1224" spans="1:2" x14ac:dyDescent="0.2">
      <c r="A1224" s="4" t="s">
        <v>5179</v>
      </c>
      <c r="B1224" s="4" t="s">
        <v>6823</v>
      </c>
    </row>
    <row r="1225" spans="1:2" x14ac:dyDescent="0.2">
      <c r="A1225" s="4" t="s">
        <v>5242</v>
      </c>
      <c r="B1225" s="4" t="s">
        <v>6823</v>
      </c>
    </row>
    <row r="1226" spans="1:2" x14ac:dyDescent="0.2">
      <c r="A1226" s="148" t="s">
        <v>6148</v>
      </c>
      <c r="B1226" s="4" t="s">
        <v>4013</v>
      </c>
    </row>
    <row r="1227" spans="1:2" x14ac:dyDescent="0.2">
      <c r="A1227" s="4" t="s">
        <v>4440</v>
      </c>
      <c r="B1227" s="4" t="s">
        <v>6759</v>
      </c>
    </row>
    <row r="1228" spans="1:2" x14ac:dyDescent="0.2">
      <c r="A1228" s="4" t="s">
        <v>5290</v>
      </c>
      <c r="B1228" s="4" t="s">
        <v>6823</v>
      </c>
    </row>
    <row r="1229" spans="1:2" x14ac:dyDescent="0.2">
      <c r="A1229" s="4" t="s">
        <v>5291</v>
      </c>
      <c r="B1229" s="4" t="s">
        <v>6823</v>
      </c>
    </row>
    <row r="1230" spans="1:2" x14ac:dyDescent="0.2">
      <c r="A1230" s="4" t="s">
        <v>6176</v>
      </c>
      <c r="B1230" s="4" t="s">
        <v>4013</v>
      </c>
    </row>
    <row r="1231" spans="1:2" x14ac:dyDescent="0.2">
      <c r="A1231" s="148" t="s">
        <v>5947</v>
      </c>
      <c r="B1231" s="4" t="s">
        <v>4013</v>
      </c>
    </row>
    <row r="1232" spans="1:2" x14ac:dyDescent="0.2">
      <c r="A1232" s="4" t="s">
        <v>4422</v>
      </c>
      <c r="B1232" s="4" t="s">
        <v>6742</v>
      </c>
    </row>
    <row r="1233" spans="1:2" x14ac:dyDescent="0.2">
      <c r="A1233" s="4" t="s">
        <v>4422</v>
      </c>
      <c r="B1233" s="4" t="s">
        <v>6743</v>
      </c>
    </row>
    <row r="1234" spans="1:2" x14ac:dyDescent="0.2">
      <c r="A1234" s="4" t="s">
        <v>4422</v>
      </c>
      <c r="B1234" s="4" t="s">
        <v>6744</v>
      </c>
    </row>
    <row r="1235" spans="1:2" x14ac:dyDescent="0.2">
      <c r="A1235" s="4" t="s">
        <v>4422</v>
      </c>
      <c r="B1235" s="4" t="s">
        <v>6745</v>
      </c>
    </row>
    <row r="1236" spans="1:2" x14ac:dyDescent="0.2">
      <c r="A1236" s="4" t="s">
        <v>4422</v>
      </c>
      <c r="B1236" s="4" t="s">
        <v>6746</v>
      </c>
    </row>
    <row r="1237" spans="1:2" x14ac:dyDescent="0.2">
      <c r="A1237" s="4" t="s">
        <v>4422</v>
      </c>
      <c r="B1237" s="4" t="s">
        <v>6747</v>
      </c>
    </row>
    <row r="1238" spans="1:2" x14ac:dyDescent="0.2">
      <c r="A1238" s="4" t="s">
        <v>4422</v>
      </c>
      <c r="B1238" s="4" t="s">
        <v>6748</v>
      </c>
    </row>
    <row r="1239" spans="1:2" x14ac:dyDescent="0.2">
      <c r="A1239" s="4" t="s">
        <v>4422</v>
      </c>
      <c r="B1239" s="4" t="s">
        <v>6749</v>
      </c>
    </row>
    <row r="1240" spans="1:2" x14ac:dyDescent="0.2">
      <c r="A1240" s="4" t="s">
        <v>4422</v>
      </c>
      <c r="B1240" s="4" t="s">
        <v>6750</v>
      </c>
    </row>
    <row r="1241" spans="1:2" x14ac:dyDescent="0.2">
      <c r="A1241" s="4" t="s">
        <v>4422</v>
      </c>
      <c r="B1241" s="4" t="s">
        <v>6739</v>
      </c>
    </row>
    <row r="1242" spans="1:2" x14ac:dyDescent="0.2">
      <c r="A1242" s="4" t="s">
        <v>4422</v>
      </c>
      <c r="B1242" s="4" t="s">
        <v>6740</v>
      </c>
    </row>
    <row r="1243" spans="1:2" x14ac:dyDescent="0.2">
      <c r="A1243" s="4" t="s">
        <v>5345</v>
      </c>
      <c r="B1243" s="4" t="s">
        <v>4013</v>
      </c>
    </row>
    <row r="1244" spans="1:2" x14ac:dyDescent="0.2">
      <c r="A1244" s="4" t="s">
        <v>4539</v>
      </c>
      <c r="B1244" s="4" t="s">
        <v>6756</v>
      </c>
    </row>
    <row r="1245" spans="1:2" x14ac:dyDescent="0.2">
      <c r="A1245" s="148" t="s">
        <v>6157</v>
      </c>
      <c r="B1245" s="4" t="s">
        <v>4013</v>
      </c>
    </row>
    <row r="1246" spans="1:2" x14ac:dyDescent="0.2">
      <c r="A1246" s="148" t="s">
        <v>5946</v>
      </c>
      <c r="B1246" s="4" t="s">
        <v>4013</v>
      </c>
    </row>
    <row r="1247" spans="1:2" x14ac:dyDescent="0.2">
      <c r="A1247" s="4" t="s">
        <v>5998</v>
      </c>
      <c r="B1247" s="4" t="s">
        <v>4013</v>
      </c>
    </row>
    <row r="1248" spans="1:2" x14ac:dyDescent="0.2">
      <c r="A1248" s="148" t="s">
        <v>5317</v>
      </c>
      <c r="B1248" s="4" t="s">
        <v>6826</v>
      </c>
    </row>
    <row r="1249" spans="1:2" x14ac:dyDescent="0.2">
      <c r="A1249" s="29" t="s">
        <v>5174</v>
      </c>
      <c r="B1249" s="4" t="s">
        <v>4013</v>
      </c>
    </row>
    <row r="1250" spans="1:2" x14ac:dyDescent="0.2">
      <c r="A1250" s="153" t="s">
        <v>4555</v>
      </c>
      <c r="B1250" s="4" t="s">
        <v>4013</v>
      </c>
    </row>
    <row r="1251" spans="1:2" x14ac:dyDescent="0.2">
      <c r="A1251" s="4" t="s">
        <v>6402</v>
      </c>
      <c r="B1251" s="4" t="s">
        <v>6756</v>
      </c>
    </row>
    <row r="1252" spans="1:2" x14ac:dyDescent="0.2">
      <c r="A1252" s="4" t="s">
        <v>6400</v>
      </c>
      <c r="B1252" s="4" t="s">
        <v>6756</v>
      </c>
    </row>
    <row r="1253" spans="1:2" x14ac:dyDescent="0.2">
      <c r="A1253" s="150" t="s">
        <v>6258</v>
      </c>
      <c r="B1253" s="4" t="s">
        <v>6907</v>
      </c>
    </row>
    <row r="1254" spans="1:2" x14ac:dyDescent="0.2">
      <c r="A1254" s="4" t="s">
        <v>4748</v>
      </c>
      <c r="B1254" s="4" t="s">
        <v>6782</v>
      </c>
    </row>
    <row r="1255" spans="1:2" x14ac:dyDescent="0.2">
      <c r="A1255" s="4" t="s">
        <v>5970</v>
      </c>
      <c r="B1255" s="4" t="s">
        <v>4013</v>
      </c>
    </row>
    <row r="1256" spans="1:2" x14ac:dyDescent="0.2">
      <c r="A1256" s="4" t="s">
        <v>6313</v>
      </c>
      <c r="B1256" s="4" t="s">
        <v>6911</v>
      </c>
    </row>
    <row r="1257" spans="1:2" x14ac:dyDescent="0.2">
      <c r="A1257" s="4" t="s">
        <v>6259</v>
      </c>
      <c r="B1257" s="4" t="s">
        <v>6907</v>
      </c>
    </row>
    <row r="1258" spans="1:2" x14ac:dyDescent="0.2">
      <c r="A1258" s="27" t="s">
        <v>4293</v>
      </c>
      <c r="B1258" s="27" t="s">
        <v>4013</v>
      </c>
    </row>
    <row r="1259" spans="1:2" x14ac:dyDescent="0.2">
      <c r="A1259" s="27" t="s">
        <v>3921</v>
      </c>
      <c r="B1259" s="27" t="s">
        <v>4013</v>
      </c>
    </row>
    <row r="1260" spans="1:2" x14ac:dyDescent="0.2">
      <c r="A1260" s="4" t="s">
        <v>4749</v>
      </c>
      <c r="B1260" s="4" t="s">
        <v>6782</v>
      </c>
    </row>
    <row r="1261" spans="1:2" x14ac:dyDescent="0.2">
      <c r="A1261" s="4" t="s">
        <v>4750</v>
      </c>
      <c r="B1261" s="4" t="s">
        <v>6782</v>
      </c>
    </row>
    <row r="1262" spans="1:2" x14ac:dyDescent="0.2">
      <c r="A1262" s="150" t="s">
        <v>390</v>
      </c>
      <c r="B1262" s="4" t="s">
        <v>6840</v>
      </c>
    </row>
    <row r="1263" spans="1:2" x14ac:dyDescent="0.2">
      <c r="A1263" s="4" t="s">
        <v>4751</v>
      </c>
      <c r="B1263" s="4" t="s">
        <v>6779</v>
      </c>
    </row>
    <row r="1264" spans="1:2" x14ac:dyDescent="0.2">
      <c r="A1264" s="4" t="s">
        <v>4752</v>
      </c>
      <c r="B1264" s="4" t="s">
        <v>6780</v>
      </c>
    </row>
    <row r="1265" spans="1:2" x14ac:dyDescent="0.2">
      <c r="A1265" s="150" t="s">
        <v>6088</v>
      </c>
      <c r="B1265" s="4" t="s">
        <v>6887</v>
      </c>
    </row>
    <row r="1266" spans="1:2" x14ac:dyDescent="0.2">
      <c r="A1266" s="150" t="s">
        <v>5544</v>
      </c>
      <c r="B1266" s="4" t="s">
        <v>6833</v>
      </c>
    </row>
    <row r="1267" spans="1:2" x14ac:dyDescent="0.2">
      <c r="A1267" s="150" t="s">
        <v>5545</v>
      </c>
      <c r="B1267" s="4" t="s">
        <v>6838</v>
      </c>
    </row>
    <row r="1268" spans="1:2" x14ac:dyDescent="0.2">
      <c r="A1268" s="150" t="s">
        <v>6089</v>
      </c>
      <c r="B1268" s="4" t="s">
        <v>6885</v>
      </c>
    </row>
    <row r="1269" spans="1:2" x14ac:dyDescent="0.2">
      <c r="A1269" s="150" t="s">
        <v>6090</v>
      </c>
      <c r="B1269" s="4" t="s">
        <v>6885</v>
      </c>
    </row>
    <row r="1270" spans="1:2" x14ac:dyDescent="0.2">
      <c r="A1270" s="4" t="s">
        <v>4468</v>
      </c>
      <c r="B1270" s="4" t="s">
        <v>6764</v>
      </c>
    </row>
    <row r="1271" spans="1:2" x14ac:dyDescent="0.2">
      <c r="A1271" s="4" t="s">
        <v>6584</v>
      </c>
      <c r="B1271" s="4" t="s">
        <v>6938</v>
      </c>
    </row>
    <row r="1272" spans="1:2" x14ac:dyDescent="0.2">
      <c r="A1272" s="4" t="s">
        <v>6594</v>
      </c>
      <c r="B1272" s="4" t="s">
        <v>6938</v>
      </c>
    </row>
    <row r="1273" spans="1:2" x14ac:dyDescent="0.2">
      <c r="A1273" s="4" t="s">
        <v>6594</v>
      </c>
      <c r="B1273" s="4" t="s">
        <v>6938</v>
      </c>
    </row>
    <row r="1274" spans="1:2" x14ac:dyDescent="0.2">
      <c r="A1274" s="4" t="s">
        <v>4471</v>
      </c>
      <c r="B1274" s="4" t="s">
        <v>6764</v>
      </c>
    </row>
    <row r="1275" spans="1:2" x14ac:dyDescent="0.2">
      <c r="A1275" s="4" t="s">
        <v>6570</v>
      </c>
      <c r="B1275" s="4" t="s">
        <v>6938</v>
      </c>
    </row>
    <row r="1276" spans="1:2" x14ac:dyDescent="0.2">
      <c r="A1276" s="4" t="s">
        <v>6630</v>
      </c>
      <c r="B1276" s="4" t="s">
        <v>6938</v>
      </c>
    </row>
    <row r="1277" spans="1:2" x14ac:dyDescent="0.2">
      <c r="A1277" s="4" t="s">
        <v>5269</v>
      </c>
      <c r="B1277" s="4" t="s">
        <v>6823</v>
      </c>
    </row>
    <row r="1278" spans="1:2" x14ac:dyDescent="0.2">
      <c r="A1278" s="150" t="s">
        <v>4643</v>
      </c>
      <c r="B1278" s="150" t="s">
        <v>6766</v>
      </c>
    </row>
    <row r="1279" spans="1:2" x14ac:dyDescent="0.2">
      <c r="A1279" s="150" t="s">
        <v>395</v>
      </c>
      <c r="B1279" s="4" t="s">
        <v>6843</v>
      </c>
    </row>
    <row r="1280" spans="1:2" x14ac:dyDescent="0.2">
      <c r="A1280" s="150" t="s">
        <v>5546</v>
      </c>
      <c r="B1280" s="4" t="s">
        <v>6843</v>
      </c>
    </row>
    <row r="1281" spans="1:2" x14ac:dyDescent="0.2">
      <c r="A1281" s="150" t="s">
        <v>5547</v>
      </c>
      <c r="B1281" s="4" t="s">
        <v>6844</v>
      </c>
    </row>
    <row r="1282" spans="1:2" x14ac:dyDescent="0.2">
      <c r="A1282" s="150" t="s">
        <v>5548</v>
      </c>
      <c r="B1282" s="4" t="s">
        <v>6843</v>
      </c>
    </row>
    <row r="1283" spans="1:2" x14ac:dyDescent="0.2">
      <c r="A1283" s="150" t="s">
        <v>5729</v>
      </c>
      <c r="B1283" s="4" t="s">
        <v>6872</v>
      </c>
    </row>
    <row r="1284" spans="1:2" x14ac:dyDescent="0.2">
      <c r="A1284" s="150" t="s">
        <v>5730</v>
      </c>
      <c r="B1284" s="4" t="s">
        <v>6872</v>
      </c>
    </row>
    <row r="1285" spans="1:2" x14ac:dyDescent="0.2">
      <c r="A1285" s="4" t="s">
        <v>6412</v>
      </c>
      <c r="B1285" s="4" t="s">
        <v>4013</v>
      </c>
    </row>
    <row r="1286" spans="1:2" x14ac:dyDescent="0.2">
      <c r="A1286" s="4" t="s">
        <v>6611</v>
      </c>
      <c r="B1286" s="4" t="s">
        <v>6938</v>
      </c>
    </row>
    <row r="1287" spans="1:2" x14ac:dyDescent="0.2">
      <c r="A1287" s="4" t="s">
        <v>6225</v>
      </c>
      <c r="B1287" s="4" t="s">
        <v>6906</v>
      </c>
    </row>
    <row r="1288" spans="1:2" x14ac:dyDescent="0.2">
      <c r="A1288" s="150" t="s">
        <v>5409</v>
      </c>
      <c r="B1288" s="4" t="s">
        <v>6828</v>
      </c>
    </row>
    <row r="1289" spans="1:2" x14ac:dyDescent="0.2">
      <c r="A1289" s="4" t="s">
        <v>4372</v>
      </c>
      <c r="B1289" s="27" t="s">
        <v>4013</v>
      </c>
    </row>
    <row r="1290" spans="1:2" x14ac:dyDescent="0.2">
      <c r="A1290" s="4" t="s">
        <v>4864</v>
      </c>
      <c r="B1290" s="4" t="s">
        <v>6766</v>
      </c>
    </row>
    <row r="1291" spans="1:2" x14ac:dyDescent="0.2">
      <c r="A1291" s="4" t="s">
        <v>6260</v>
      </c>
      <c r="B1291" s="4" t="s">
        <v>6907</v>
      </c>
    </row>
    <row r="1292" spans="1:2" x14ac:dyDescent="0.2">
      <c r="A1292" s="27" t="s">
        <v>4294</v>
      </c>
      <c r="B1292" s="27" t="s">
        <v>4013</v>
      </c>
    </row>
    <row r="1293" spans="1:2" x14ac:dyDescent="0.2">
      <c r="A1293" s="27" t="s">
        <v>4295</v>
      </c>
      <c r="B1293" s="27" t="s">
        <v>4013</v>
      </c>
    </row>
    <row r="1294" spans="1:2" x14ac:dyDescent="0.2">
      <c r="A1294" s="4" t="s">
        <v>6128</v>
      </c>
      <c r="B1294" s="4" t="s">
        <v>4013</v>
      </c>
    </row>
    <row r="1295" spans="1:2" x14ac:dyDescent="0.2">
      <c r="A1295" s="4" t="s">
        <v>5215</v>
      </c>
      <c r="B1295" s="4" t="s">
        <v>6823</v>
      </c>
    </row>
    <row r="1296" spans="1:2" x14ac:dyDescent="0.2">
      <c r="A1296" s="4" t="s">
        <v>4753</v>
      </c>
      <c r="B1296" s="4" t="s">
        <v>6782</v>
      </c>
    </row>
    <row r="1297" spans="1:2" x14ac:dyDescent="0.2">
      <c r="A1297" s="4" t="s">
        <v>5341</v>
      </c>
      <c r="B1297" s="150" t="s">
        <v>4013</v>
      </c>
    </row>
    <row r="1298" spans="1:2" x14ac:dyDescent="0.2">
      <c r="A1298" s="4" t="s">
        <v>6314</v>
      </c>
      <c r="B1298" s="4" t="s">
        <v>6912</v>
      </c>
    </row>
    <row r="1299" spans="1:2" x14ac:dyDescent="0.2">
      <c r="A1299" s="4" t="s">
        <v>4479</v>
      </c>
      <c r="B1299" s="4" t="s">
        <v>6764</v>
      </c>
    </row>
    <row r="1300" spans="1:2" x14ac:dyDescent="0.2">
      <c r="A1300" s="4" t="s">
        <v>4479</v>
      </c>
      <c r="B1300" s="4" t="s">
        <v>6765</v>
      </c>
    </row>
    <row r="1301" spans="1:2" x14ac:dyDescent="0.2">
      <c r="A1301" s="4" t="s">
        <v>5135</v>
      </c>
      <c r="B1301" s="4" t="s">
        <v>6766</v>
      </c>
    </row>
    <row r="1302" spans="1:2" x14ac:dyDescent="0.2">
      <c r="A1302" s="27" t="s">
        <v>4296</v>
      </c>
      <c r="B1302" s="27" t="s">
        <v>4013</v>
      </c>
    </row>
    <row r="1303" spans="1:2" x14ac:dyDescent="0.2">
      <c r="A1303" s="150" t="s">
        <v>5549</v>
      </c>
      <c r="B1303" s="4" t="s">
        <v>6848</v>
      </c>
    </row>
    <row r="1304" spans="1:2" x14ac:dyDescent="0.2">
      <c r="A1304" s="4" t="s">
        <v>6189</v>
      </c>
      <c r="B1304" s="4" t="s">
        <v>6906</v>
      </c>
    </row>
    <row r="1305" spans="1:2" x14ac:dyDescent="0.2">
      <c r="A1305" s="4" t="s">
        <v>6145</v>
      </c>
      <c r="B1305" s="4" t="s">
        <v>4013</v>
      </c>
    </row>
    <row r="1306" spans="1:2" x14ac:dyDescent="0.2">
      <c r="A1306" s="4" t="s">
        <v>6571</v>
      </c>
      <c r="B1306" s="4" t="s">
        <v>6938</v>
      </c>
    </row>
    <row r="1307" spans="1:2" x14ac:dyDescent="0.2">
      <c r="A1307" s="4" t="s">
        <v>402</v>
      </c>
      <c r="B1307" s="4" t="s">
        <v>6823</v>
      </c>
    </row>
    <row r="1308" spans="1:2" x14ac:dyDescent="0.2">
      <c r="A1308" s="4" t="s">
        <v>6413</v>
      </c>
      <c r="B1308" s="4" t="s">
        <v>4013</v>
      </c>
    </row>
    <row r="1309" spans="1:2" x14ac:dyDescent="0.2">
      <c r="A1309" s="148" t="s">
        <v>4415</v>
      </c>
      <c r="B1309" s="4" t="s">
        <v>6741</v>
      </c>
    </row>
    <row r="1310" spans="1:2" x14ac:dyDescent="0.2">
      <c r="A1310" s="148" t="s">
        <v>6151</v>
      </c>
      <c r="B1310" s="4" t="s">
        <v>4013</v>
      </c>
    </row>
    <row r="1311" spans="1:2" x14ac:dyDescent="0.2">
      <c r="A1311" s="150" t="s">
        <v>5913</v>
      </c>
      <c r="B1311" s="4" t="s">
        <v>6883</v>
      </c>
    </row>
    <row r="1312" spans="1:2" x14ac:dyDescent="0.2">
      <c r="A1312" s="150" t="s">
        <v>5410</v>
      </c>
      <c r="B1312" s="4" t="s">
        <v>6828</v>
      </c>
    </row>
    <row r="1313" spans="1:2" x14ac:dyDescent="0.2">
      <c r="A1313" s="4" t="s">
        <v>5180</v>
      </c>
      <c r="B1313" s="4" t="s">
        <v>6823</v>
      </c>
    </row>
    <row r="1314" spans="1:2" x14ac:dyDescent="0.2">
      <c r="A1314" s="4" t="s">
        <v>4832</v>
      </c>
      <c r="B1314" s="4" t="s">
        <v>6766</v>
      </c>
    </row>
    <row r="1315" spans="1:2" x14ac:dyDescent="0.2">
      <c r="A1315" s="4" t="s">
        <v>5272</v>
      </c>
      <c r="B1315" s="4" t="s">
        <v>6823</v>
      </c>
    </row>
    <row r="1316" spans="1:2" x14ac:dyDescent="0.2">
      <c r="A1316" s="150" t="s">
        <v>5731</v>
      </c>
      <c r="B1316" s="4" t="s">
        <v>6866</v>
      </c>
    </row>
    <row r="1317" spans="1:2" x14ac:dyDescent="0.2">
      <c r="A1317" s="4" t="s">
        <v>4508</v>
      </c>
      <c r="B1317" s="4" t="s">
        <v>4013</v>
      </c>
    </row>
    <row r="1318" spans="1:2" x14ac:dyDescent="0.2">
      <c r="A1318" s="4" t="s">
        <v>6315</v>
      </c>
      <c r="B1318" s="4" t="s">
        <v>6918</v>
      </c>
    </row>
    <row r="1319" spans="1:2" x14ac:dyDescent="0.2">
      <c r="A1319" s="4" t="s">
        <v>5202</v>
      </c>
      <c r="B1319" s="4" t="s">
        <v>6823</v>
      </c>
    </row>
    <row r="1320" spans="1:2" x14ac:dyDescent="0.2">
      <c r="A1320" s="4" t="s">
        <v>6498</v>
      </c>
      <c r="B1320" s="4" t="s">
        <v>6938</v>
      </c>
    </row>
    <row r="1321" spans="1:2" x14ac:dyDescent="0.2">
      <c r="A1321" s="4" t="s">
        <v>4373</v>
      </c>
      <c r="B1321" s="27" t="s">
        <v>4013</v>
      </c>
    </row>
    <row r="1322" spans="1:2" x14ac:dyDescent="0.2">
      <c r="A1322" s="4" t="s">
        <v>6394</v>
      </c>
      <c r="B1322" s="4" t="s">
        <v>6756</v>
      </c>
    </row>
    <row r="1323" spans="1:2" x14ac:dyDescent="0.2">
      <c r="A1323" s="4" t="s">
        <v>5183</v>
      </c>
      <c r="B1323" s="4" t="s">
        <v>6824</v>
      </c>
    </row>
    <row r="1324" spans="1:2" x14ac:dyDescent="0.2">
      <c r="A1324" s="4" t="s">
        <v>4865</v>
      </c>
      <c r="B1324" s="4" t="s">
        <v>6766</v>
      </c>
    </row>
    <row r="1325" spans="1:2" x14ac:dyDescent="0.2">
      <c r="A1325" s="4" t="s">
        <v>6414</v>
      </c>
      <c r="B1325" s="4" t="s">
        <v>4013</v>
      </c>
    </row>
    <row r="1326" spans="1:2" x14ac:dyDescent="0.2">
      <c r="A1326" s="4" t="s">
        <v>6567</v>
      </c>
      <c r="B1326" s="4" t="s">
        <v>6938</v>
      </c>
    </row>
    <row r="1327" spans="1:2" x14ac:dyDescent="0.2">
      <c r="A1327" s="150" t="s">
        <v>5732</v>
      </c>
      <c r="B1327" s="4" t="s">
        <v>6868</v>
      </c>
    </row>
    <row r="1328" spans="1:2" x14ac:dyDescent="0.2">
      <c r="A1328" s="4" t="s">
        <v>5066</v>
      </c>
      <c r="B1328" s="4" t="s">
        <v>6766</v>
      </c>
    </row>
    <row r="1329" spans="1:2" x14ac:dyDescent="0.2">
      <c r="A1329" s="150" t="s">
        <v>6091</v>
      </c>
      <c r="B1329" s="4" t="s">
        <v>6886</v>
      </c>
    </row>
    <row r="1330" spans="1:2" x14ac:dyDescent="0.2">
      <c r="A1330" s="150" t="s">
        <v>5914</v>
      </c>
      <c r="B1330" s="4" t="s">
        <v>6883</v>
      </c>
    </row>
    <row r="1331" spans="1:2" x14ac:dyDescent="0.2">
      <c r="A1331" s="150" t="s">
        <v>5550</v>
      </c>
      <c r="B1331" s="4" t="s">
        <v>6845</v>
      </c>
    </row>
    <row r="1332" spans="1:2" x14ac:dyDescent="0.2">
      <c r="A1332" s="150" t="s">
        <v>4644</v>
      </c>
      <c r="B1332" s="150" t="s">
        <v>6766</v>
      </c>
    </row>
    <row r="1333" spans="1:2" x14ac:dyDescent="0.2">
      <c r="A1333" s="150" t="s">
        <v>4644</v>
      </c>
      <c r="B1333" s="150" t="s">
        <v>6774</v>
      </c>
    </row>
    <row r="1334" spans="1:2" x14ac:dyDescent="0.2">
      <c r="A1334" s="153" t="s">
        <v>4546</v>
      </c>
      <c r="B1334" s="4" t="s">
        <v>4013</v>
      </c>
    </row>
    <row r="1335" spans="1:2" x14ac:dyDescent="0.2">
      <c r="A1335" s="4" t="s">
        <v>6499</v>
      </c>
      <c r="B1335" s="4" t="s">
        <v>6938</v>
      </c>
    </row>
    <row r="1336" spans="1:2" x14ac:dyDescent="0.2">
      <c r="A1336" s="150" t="s">
        <v>5733</v>
      </c>
      <c r="B1336" s="4" t="s">
        <v>6866</v>
      </c>
    </row>
    <row r="1337" spans="1:2" x14ac:dyDescent="0.2">
      <c r="A1337" s="161" t="s">
        <v>6165</v>
      </c>
      <c r="B1337" s="4" t="s">
        <v>4013</v>
      </c>
    </row>
    <row r="1338" spans="1:2" x14ac:dyDescent="0.2">
      <c r="A1338" s="150" t="s">
        <v>5411</v>
      </c>
      <c r="B1338" s="4" t="s">
        <v>6828</v>
      </c>
    </row>
    <row r="1339" spans="1:2" x14ac:dyDescent="0.2">
      <c r="A1339" s="150" t="s">
        <v>5734</v>
      </c>
      <c r="B1339" s="4" t="s">
        <v>6866</v>
      </c>
    </row>
    <row r="1340" spans="1:2" x14ac:dyDescent="0.2">
      <c r="A1340" s="150" t="s">
        <v>5735</v>
      </c>
      <c r="B1340" s="4" t="s">
        <v>6868</v>
      </c>
    </row>
    <row r="1341" spans="1:2" x14ac:dyDescent="0.2">
      <c r="A1341" s="4" t="s">
        <v>6500</v>
      </c>
      <c r="B1341" s="4" t="s">
        <v>6938</v>
      </c>
    </row>
    <row r="1342" spans="1:2" x14ac:dyDescent="0.2">
      <c r="A1342" s="4" t="s">
        <v>4493</v>
      </c>
      <c r="B1342" s="4" t="s">
        <v>4013</v>
      </c>
    </row>
    <row r="1343" spans="1:2" x14ac:dyDescent="0.2">
      <c r="A1343" s="4" t="s">
        <v>4505</v>
      </c>
      <c r="B1343" s="4" t="s">
        <v>4013</v>
      </c>
    </row>
    <row r="1344" spans="1:2" x14ac:dyDescent="0.2">
      <c r="A1344" s="4" t="s">
        <v>6585</v>
      </c>
      <c r="B1344" s="4" t="s">
        <v>6938</v>
      </c>
    </row>
    <row r="1345" spans="1:2" x14ac:dyDescent="0.2">
      <c r="A1345" s="4" t="s">
        <v>6595</v>
      </c>
      <c r="B1345" s="4" t="s">
        <v>6938</v>
      </c>
    </row>
    <row r="1346" spans="1:2" x14ac:dyDescent="0.2">
      <c r="A1346" s="4" t="s">
        <v>6501</v>
      </c>
      <c r="B1346" s="4" t="s">
        <v>6938</v>
      </c>
    </row>
    <row r="1347" spans="1:2" x14ac:dyDescent="0.2">
      <c r="A1347" s="4" t="s">
        <v>4494</v>
      </c>
      <c r="B1347" s="4" t="s">
        <v>4013</v>
      </c>
    </row>
    <row r="1348" spans="1:2" x14ac:dyDescent="0.2">
      <c r="A1348" s="4" t="s">
        <v>6316</v>
      </c>
      <c r="B1348" s="4" t="s">
        <v>6912</v>
      </c>
    </row>
    <row r="1349" spans="1:2" x14ac:dyDescent="0.2">
      <c r="A1349" s="4" t="s">
        <v>4450</v>
      </c>
      <c r="B1349" s="4" t="s">
        <v>6759</v>
      </c>
    </row>
    <row r="1350" spans="1:2" x14ac:dyDescent="0.2">
      <c r="A1350" s="150" t="s">
        <v>4645</v>
      </c>
      <c r="B1350" s="150" t="s">
        <v>6766</v>
      </c>
    </row>
    <row r="1351" spans="1:2" x14ac:dyDescent="0.2">
      <c r="A1351" s="150" t="s">
        <v>6092</v>
      </c>
      <c r="B1351" s="4" t="s">
        <v>6885</v>
      </c>
    </row>
    <row r="1352" spans="1:2" x14ac:dyDescent="0.2">
      <c r="A1352" s="4" t="s">
        <v>6006</v>
      </c>
      <c r="B1352" s="4" t="s">
        <v>4013</v>
      </c>
    </row>
    <row r="1353" spans="1:2" x14ac:dyDescent="0.2">
      <c r="A1353" s="4" t="s">
        <v>5329</v>
      </c>
      <c r="B1353" s="150" t="s">
        <v>4013</v>
      </c>
    </row>
    <row r="1354" spans="1:2" x14ac:dyDescent="0.2">
      <c r="A1354" s="4" t="s">
        <v>5067</v>
      </c>
      <c r="B1354" s="4" t="s">
        <v>6766</v>
      </c>
    </row>
    <row r="1355" spans="1:2" x14ac:dyDescent="0.2">
      <c r="A1355" s="150" t="s">
        <v>5551</v>
      </c>
      <c r="B1355" s="4" t="s">
        <v>6844</v>
      </c>
    </row>
    <row r="1356" spans="1:2" x14ac:dyDescent="0.2">
      <c r="A1356" s="150" t="s">
        <v>5551</v>
      </c>
      <c r="B1356" s="4" t="s">
        <v>6883</v>
      </c>
    </row>
    <row r="1357" spans="1:2" x14ac:dyDescent="0.2">
      <c r="A1357" s="27" t="s">
        <v>4297</v>
      </c>
      <c r="B1357" s="27" t="s">
        <v>4013</v>
      </c>
    </row>
    <row r="1358" spans="1:2" x14ac:dyDescent="0.2">
      <c r="A1358" s="27" t="s">
        <v>4298</v>
      </c>
      <c r="B1358" s="27" t="s">
        <v>4013</v>
      </c>
    </row>
    <row r="1359" spans="1:2" x14ac:dyDescent="0.2">
      <c r="A1359" s="150" t="s">
        <v>4646</v>
      </c>
      <c r="B1359" s="150" t="s">
        <v>6766</v>
      </c>
    </row>
    <row r="1360" spans="1:2" x14ac:dyDescent="0.2">
      <c r="A1360" s="4" t="s">
        <v>6235</v>
      </c>
      <c r="B1360" s="4" t="s">
        <v>6906</v>
      </c>
    </row>
    <row r="1361" spans="1:2" x14ac:dyDescent="0.2">
      <c r="A1361" s="4" t="s">
        <v>4394</v>
      </c>
      <c r="B1361" s="27" t="s">
        <v>4013</v>
      </c>
    </row>
    <row r="1362" spans="1:2" x14ac:dyDescent="0.2">
      <c r="A1362" s="4" t="s">
        <v>3883</v>
      </c>
      <c r="B1362" s="4" t="s">
        <v>6823</v>
      </c>
    </row>
    <row r="1363" spans="1:2" x14ac:dyDescent="0.2">
      <c r="A1363" s="4" t="s">
        <v>4754</v>
      </c>
      <c r="B1363" s="4" t="s">
        <v>6795</v>
      </c>
    </row>
    <row r="1364" spans="1:2" x14ac:dyDescent="0.2">
      <c r="A1364" s="4" t="s">
        <v>4755</v>
      </c>
      <c r="B1364" s="4" t="s">
        <v>6795</v>
      </c>
    </row>
    <row r="1365" spans="1:2" x14ac:dyDescent="0.2">
      <c r="A1365" s="4" t="s">
        <v>4756</v>
      </c>
      <c r="B1365" s="4" t="s">
        <v>6795</v>
      </c>
    </row>
    <row r="1366" spans="1:2" x14ac:dyDescent="0.2">
      <c r="A1366" s="4" t="s">
        <v>4757</v>
      </c>
      <c r="B1366" s="4" t="s">
        <v>6795</v>
      </c>
    </row>
    <row r="1367" spans="1:2" x14ac:dyDescent="0.2">
      <c r="A1367" s="4" t="s">
        <v>4833</v>
      </c>
      <c r="B1367" s="4" t="s">
        <v>6766</v>
      </c>
    </row>
    <row r="1368" spans="1:2" x14ac:dyDescent="0.2">
      <c r="A1368" s="4" t="s">
        <v>6502</v>
      </c>
      <c r="B1368" s="4" t="s">
        <v>6938</v>
      </c>
    </row>
    <row r="1369" spans="1:2" x14ac:dyDescent="0.2">
      <c r="A1369" s="4" t="s">
        <v>5136</v>
      </c>
      <c r="B1369" s="4" t="s">
        <v>6766</v>
      </c>
    </row>
    <row r="1370" spans="1:2" x14ac:dyDescent="0.2">
      <c r="A1370" s="4" t="s">
        <v>5288</v>
      </c>
      <c r="B1370" s="4" t="s">
        <v>6823</v>
      </c>
    </row>
    <row r="1371" spans="1:2" x14ac:dyDescent="0.2">
      <c r="A1371" s="4" t="s">
        <v>4499</v>
      </c>
      <c r="B1371" s="4" t="s">
        <v>4013</v>
      </c>
    </row>
    <row r="1372" spans="1:2" x14ac:dyDescent="0.2">
      <c r="A1372" s="4" t="s">
        <v>4500</v>
      </c>
      <c r="B1372" s="4" t="s">
        <v>4013</v>
      </c>
    </row>
    <row r="1373" spans="1:2" x14ac:dyDescent="0.2">
      <c r="A1373" s="4" t="s">
        <v>4501</v>
      </c>
      <c r="B1373" s="4" t="s">
        <v>4013</v>
      </c>
    </row>
    <row r="1374" spans="1:2" x14ac:dyDescent="0.2">
      <c r="A1374" s="27" t="s">
        <v>4299</v>
      </c>
      <c r="B1374" s="27" t="s">
        <v>4013</v>
      </c>
    </row>
    <row r="1375" spans="1:2" x14ac:dyDescent="0.2">
      <c r="A1375" s="4" t="s">
        <v>6317</v>
      </c>
      <c r="B1375" s="4" t="s">
        <v>6917</v>
      </c>
    </row>
    <row r="1376" spans="1:2" x14ac:dyDescent="0.2">
      <c r="A1376" s="4" t="s">
        <v>4469</v>
      </c>
      <c r="B1376" s="4" t="s">
        <v>6764</v>
      </c>
    </row>
    <row r="1377" spans="1:2" x14ac:dyDescent="0.2">
      <c r="A1377" s="150" t="s">
        <v>5915</v>
      </c>
      <c r="B1377" s="4" t="s">
        <v>6882</v>
      </c>
    </row>
    <row r="1378" spans="1:2" x14ac:dyDescent="0.2">
      <c r="A1378" s="4" t="s">
        <v>4866</v>
      </c>
      <c r="B1378" s="4" t="s">
        <v>6766</v>
      </c>
    </row>
    <row r="1379" spans="1:2" x14ac:dyDescent="0.2">
      <c r="A1379" s="4" t="s">
        <v>6261</v>
      </c>
      <c r="B1379" s="4" t="s">
        <v>6907</v>
      </c>
    </row>
    <row r="1380" spans="1:2" x14ac:dyDescent="0.2">
      <c r="A1380" s="4" t="s">
        <v>6210</v>
      </c>
      <c r="B1380" s="4" t="s">
        <v>6906</v>
      </c>
    </row>
    <row r="1381" spans="1:2" x14ac:dyDescent="0.2">
      <c r="A1381" s="150" t="s">
        <v>5736</v>
      </c>
      <c r="B1381" s="4" t="s">
        <v>6865</v>
      </c>
    </row>
    <row r="1382" spans="1:2" x14ac:dyDescent="0.2">
      <c r="A1382" s="150" t="s">
        <v>5737</v>
      </c>
      <c r="B1382" s="4" t="s">
        <v>6867</v>
      </c>
    </row>
    <row r="1383" spans="1:2" x14ac:dyDescent="0.2">
      <c r="A1383" s="150" t="s">
        <v>5738</v>
      </c>
      <c r="B1383" s="4" t="s">
        <v>6867</v>
      </c>
    </row>
    <row r="1384" spans="1:2" x14ac:dyDescent="0.2">
      <c r="A1384" s="150" t="s">
        <v>5412</v>
      </c>
      <c r="B1384" s="4" t="s">
        <v>6828</v>
      </c>
    </row>
    <row r="1385" spans="1:2" x14ac:dyDescent="0.2">
      <c r="A1385" s="150" t="s">
        <v>5413</v>
      </c>
      <c r="B1385" s="4" t="s">
        <v>6828</v>
      </c>
    </row>
    <row r="1386" spans="1:2" x14ac:dyDescent="0.2">
      <c r="A1386" s="150" t="s">
        <v>5739</v>
      </c>
      <c r="B1386" s="4" t="s">
        <v>6865</v>
      </c>
    </row>
    <row r="1387" spans="1:2" x14ac:dyDescent="0.2">
      <c r="A1387" s="4" t="s">
        <v>4513</v>
      </c>
      <c r="B1387" s="4" t="s">
        <v>4013</v>
      </c>
    </row>
    <row r="1388" spans="1:2" x14ac:dyDescent="0.2">
      <c r="A1388" s="4" t="s">
        <v>6318</v>
      </c>
      <c r="B1388" s="4" t="s">
        <v>6911</v>
      </c>
    </row>
    <row r="1389" spans="1:2" x14ac:dyDescent="0.2">
      <c r="A1389" s="158" t="s">
        <v>5342</v>
      </c>
      <c r="B1389" s="4" t="s">
        <v>4013</v>
      </c>
    </row>
    <row r="1390" spans="1:2" x14ac:dyDescent="0.2">
      <c r="A1390" s="150" t="s">
        <v>5740</v>
      </c>
      <c r="B1390" s="4" t="s">
        <v>6867</v>
      </c>
    </row>
    <row r="1391" spans="1:2" x14ac:dyDescent="0.2">
      <c r="A1391" s="4" t="s">
        <v>6016</v>
      </c>
      <c r="B1391" s="4" t="s">
        <v>4013</v>
      </c>
    </row>
    <row r="1392" spans="1:2" x14ac:dyDescent="0.2">
      <c r="A1392" s="4" t="s">
        <v>4408</v>
      </c>
      <c r="B1392" s="27" t="s">
        <v>4013</v>
      </c>
    </row>
    <row r="1393" spans="1:2" x14ac:dyDescent="0.2">
      <c r="A1393" s="4" t="s">
        <v>5280</v>
      </c>
      <c r="B1393" s="4" t="s">
        <v>6825</v>
      </c>
    </row>
    <row r="1394" spans="1:2" x14ac:dyDescent="0.2">
      <c r="A1394" s="4" t="s">
        <v>5228</v>
      </c>
      <c r="B1394" s="4" t="s">
        <v>6823</v>
      </c>
    </row>
    <row r="1395" spans="1:2" x14ac:dyDescent="0.2">
      <c r="A1395" s="4" t="s">
        <v>4758</v>
      </c>
      <c r="B1395" s="4" t="s">
        <v>6779</v>
      </c>
    </row>
    <row r="1396" spans="1:2" x14ac:dyDescent="0.2">
      <c r="A1396" s="4" t="s">
        <v>4759</v>
      </c>
      <c r="B1396" s="4" t="s">
        <v>6780</v>
      </c>
    </row>
    <row r="1397" spans="1:2" x14ac:dyDescent="0.2">
      <c r="A1397" s="150" t="s">
        <v>5916</v>
      </c>
      <c r="B1397" s="4" t="s">
        <v>6881</v>
      </c>
    </row>
    <row r="1398" spans="1:2" x14ac:dyDescent="0.2">
      <c r="A1398" s="150" t="s">
        <v>5552</v>
      </c>
      <c r="B1398" s="4" t="s">
        <v>6855</v>
      </c>
    </row>
    <row r="1399" spans="1:2" x14ac:dyDescent="0.2">
      <c r="A1399" s="4" t="s">
        <v>4495</v>
      </c>
      <c r="B1399" s="4" t="s">
        <v>4013</v>
      </c>
    </row>
    <row r="1400" spans="1:2" x14ac:dyDescent="0.2">
      <c r="A1400" s="4" t="s">
        <v>5137</v>
      </c>
      <c r="B1400" s="4" t="s">
        <v>6766</v>
      </c>
    </row>
    <row r="1401" spans="1:2" x14ac:dyDescent="0.2">
      <c r="A1401" s="150" t="s">
        <v>5860</v>
      </c>
      <c r="B1401" s="4" t="s">
        <v>6878</v>
      </c>
    </row>
    <row r="1402" spans="1:2" x14ac:dyDescent="0.2">
      <c r="A1402" s="4" t="s">
        <v>4965</v>
      </c>
      <c r="B1402" s="4" t="s">
        <v>6800</v>
      </c>
    </row>
    <row r="1403" spans="1:2" x14ac:dyDescent="0.2">
      <c r="A1403" s="4" t="s">
        <v>4409</v>
      </c>
      <c r="B1403" s="27" t="s">
        <v>4013</v>
      </c>
    </row>
    <row r="1404" spans="1:2" x14ac:dyDescent="0.2">
      <c r="A1404" s="150" t="s">
        <v>4647</v>
      </c>
      <c r="B1404" s="150" t="s">
        <v>6766</v>
      </c>
    </row>
    <row r="1405" spans="1:2" x14ac:dyDescent="0.2">
      <c r="A1405" s="150" t="s">
        <v>4647</v>
      </c>
      <c r="B1405" s="150" t="s">
        <v>6769</v>
      </c>
    </row>
    <row r="1406" spans="1:2" x14ac:dyDescent="0.2">
      <c r="A1406" s="150" t="s">
        <v>4647</v>
      </c>
      <c r="B1406" s="150" t="s">
        <v>6770</v>
      </c>
    </row>
    <row r="1407" spans="1:2" x14ac:dyDescent="0.2">
      <c r="A1407" s="150" t="s">
        <v>4647</v>
      </c>
      <c r="B1407" s="150" t="s">
        <v>6771</v>
      </c>
    </row>
    <row r="1408" spans="1:2" x14ac:dyDescent="0.2">
      <c r="A1408" s="150" t="s">
        <v>4647</v>
      </c>
      <c r="B1408" s="150" t="s">
        <v>6772</v>
      </c>
    </row>
    <row r="1409" spans="1:2" x14ac:dyDescent="0.2">
      <c r="A1409" s="150" t="s">
        <v>4647</v>
      </c>
      <c r="B1409" s="150" t="s">
        <v>6773</v>
      </c>
    </row>
    <row r="1410" spans="1:2" x14ac:dyDescent="0.2">
      <c r="A1410" s="150" t="s">
        <v>4647</v>
      </c>
      <c r="B1410" s="150" t="s">
        <v>6774</v>
      </c>
    </row>
    <row r="1411" spans="1:2" x14ac:dyDescent="0.2">
      <c r="A1411" s="161" t="s">
        <v>6166</v>
      </c>
      <c r="B1411" s="4" t="s">
        <v>4013</v>
      </c>
    </row>
    <row r="1412" spans="1:2" x14ac:dyDescent="0.2">
      <c r="A1412" s="150" t="s">
        <v>5553</v>
      </c>
      <c r="B1412" s="4" t="s">
        <v>6831</v>
      </c>
    </row>
    <row r="1413" spans="1:2" x14ac:dyDescent="0.2">
      <c r="A1413" s="4" t="s">
        <v>5203</v>
      </c>
      <c r="B1413" s="4" t="s">
        <v>6823</v>
      </c>
    </row>
    <row r="1414" spans="1:2" x14ac:dyDescent="0.2">
      <c r="A1414" s="150" t="s">
        <v>5741</v>
      </c>
      <c r="B1414" s="4" t="s">
        <v>6869</v>
      </c>
    </row>
    <row r="1415" spans="1:2" x14ac:dyDescent="0.2">
      <c r="A1415" s="150" t="s">
        <v>5742</v>
      </c>
      <c r="B1415" s="4" t="s">
        <v>6865</v>
      </c>
    </row>
    <row r="1416" spans="1:2" x14ac:dyDescent="0.2">
      <c r="A1416" s="150" t="s">
        <v>5743</v>
      </c>
      <c r="B1416" s="4" t="s">
        <v>6865</v>
      </c>
    </row>
    <row r="1417" spans="1:2" x14ac:dyDescent="0.2">
      <c r="A1417" s="150" t="s">
        <v>5744</v>
      </c>
      <c r="B1417" s="4" t="s">
        <v>6865</v>
      </c>
    </row>
    <row r="1418" spans="1:2" x14ac:dyDescent="0.2">
      <c r="A1418" s="4" t="s">
        <v>4760</v>
      </c>
      <c r="B1418" s="4" t="s">
        <v>6787</v>
      </c>
    </row>
    <row r="1419" spans="1:2" x14ac:dyDescent="0.2">
      <c r="A1419" s="4" t="s">
        <v>6568</v>
      </c>
      <c r="B1419" s="4" t="s">
        <v>6938</v>
      </c>
    </row>
    <row r="1420" spans="1:2" x14ac:dyDescent="0.2">
      <c r="A1420" s="150" t="s">
        <v>5745</v>
      </c>
      <c r="B1420" s="4" t="s">
        <v>6866</v>
      </c>
    </row>
    <row r="1421" spans="1:2" x14ac:dyDescent="0.2">
      <c r="A1421" s="4" t="s">
        <v>6030</v>
      </c>
      <c r="B1421" s="4" t="s">
        <v>4013</v>
      </c>
    </row>
    <row r="1422" spans="1:2" x14ac:dyDescent="0.2">
      <c r="A1422" s="4" t="s">
        <v>5204</v>
      </c>
      <c r="B1422" s="4" t="s">
        <v>6823</v>
      </c>
    </row>
    <row r="1423" spans="1:2" x14ac:dyDescent="0.2">
      <c r="A1423" s="4" t="s">
        <v>5999</v>
      </c>
      <c r="B1423" s="4" t="s">
        <v>4013</v>
      </c>
    </row>
    <row r="1424" spans="1:2" x14ac:dyDescent="0.2">
      <c r="A1424" s="4" t="s">
        <v>6017</v>
      </c>
      <c r="B1424" s="4" t="s">
        <v>4013</v>
      </c>
    </row>
    <row r="1425" spans="1:2" x14ac:dyDescent="0.2">
      <c r="A1425" s="4" t="s">
        <v>6008</v>
      </c>
      <c r="B1425" s="4" t="s">
        <v>4013</v>
      </c>
    </row>
    <row r="1426" spans="1:2" x14ac:dyDescent="0.2">
      <c r="A1426" s="150" t="s">
        <v>5746</v>
      </c>
      <c r="B1426" s="4" t="s">
        <v>6864</v>
      </c>
    </row>
    <row r="1427" spans="1:2" x14ac:dyDescent="0.2">
      <c r="A1427" s="150" t="s">
        <v>5747</v>
      </c>
      <c r="B1427" s="4" t="s">
        <v>6866</v>
      </c>
    </row>
    <row r="1428" spans="1:2" x14ac:dyDescent="0.2">
      <c r="A1428" s="148" t="s">
        <v>5320</v>
      </c>
      <c r="B1428" s="4" t="s">
        <v>6826</v>
      </c>
    </row>
    <row r="1429" spans="1:2" x14ac:dyDescent="0.2">
      <c r="A1429" s="4" t="s">
        <v>4867</v>
      </c>
      <c r="B1429" s="4" t="s">
        <v>6766</v>
      </c>
    </row>
    <row r="1430" spans="1:2" x14ac:dyDescent="0.2">
      <c r="A1430" s="4" t="s">
        <v>5284</v>
      </c>
      <c r="B1430" s="4" t="s">
        <v>6825</v>
      </c>
    </row>
    <row r="1431" spans="1:2" x14ac:dyDescent="0.2">
      <c r="A1431" s="4" t="s">
        <v>5233</v>
      </c>
      <c r="B1431" s="4" t="s">
        <v>6825</v>
      </c>
    </row>
    <row r="1432" spans="1:2" x14ac:dyDescent="0.2">
      <c r="A1432" s="4" t="s">
        <v>4761</v>
      </c>
      <c r="B1432" s="4" t="s">
        <v>6782</v>
      </c>
    </row>
    <row r="1433" spans="1:2" x14ac:dyDescent="0.2">
      <c r="A1433" s="4" t="s">
        <v>4762</v>
      </c>
      <c r="B1433" s="4" t="s">
        <v>6782</v>
      </c>
    </row>
    <row r="1434" spans="1:2" x14ac:dyDescent="0.2">
      <c r="A1434" s="4" t="s">
        <v>6503</v>
      </c>
      <c r="B1434" s="4" t="s">
        <v>6938</v>
      </c>
    </row>
    <row r="1435" spans="1:2" x14ac:dyDescent="0.2">
      <c r="A1435" s="4" t="s">
        <v>6190</v>
      </c>
      <c r="B1435" s="4" t="s">
        <v>6906</v>
      </c>
    </row>
    <row r="1436" spans="1:2" x14ac:dyDescent="0.2">
      <c r="A1436" s="4" t="s">
        <v>4374</v>
      </c>
      <c r="B1436" s="27" t="s">
        <v>4013</v>
      </c>
    </row>
    <row r="1437" spans="1:2" x14ac:dyDescent="0.2">
      <c r="A1437" s="4" t="s">
        <v>6602</v>
      </c>
      <c r="B1437" s="4" t="s">
        <v>6938</v>
      </c>
    </row>
    <row r="1438" spans="1:2" x14ac:dyDescent="0.2">
      <c r="A1438" s="150" t="s">
        <v>4648</v>
      </c>
      <c r="B1438" s="150" t="s">
        <v>6766</v>
      </c>
    </row>
    <row r="1439" spans="1:2" x14ac:dyDescent="0.2">
      <c r="A1439" s="150" t="s">
        <v>4648</v>
      </c>
      <c r="B1439" s="150" t="s">
        <v>6774</v>
      </c>
    </row>
    <row r="1440" spans="1:2" x14ac:dyDescent="0.2">
      <c r="A1440" s="150" t="s">
        <v>4648</v>
      </c>
      <c r="B1440" s="150" t="s">
        <v>6775</v>
      </c>
    </row>
    <row r="1441" spans="1:2" x14ac:dyDescent="0.2">
      <c r="A1441" s="150" t="s">
        <v>5748</v>
      </c>
      <c r="B1441" s="4" t="s">
        <v>6872</v>
      </c>
    </row>
    <row r="1442" spans="1:2" x14ac:dyDescent="0.2">
      <c r="A1442" s="153" t="s">
        <v>4547</v>
      </c>
      <c r="B1442" s="4" t="s">
        <v>4013</v>
      </c>
    </row>
    <row r="1443" spans="1:2" x14ac:dyDescent="0.2">
      <c r="A1443" s="4" t="s">
        <v>6504</v>
      </c>
      <c r="B1443" s="4" t="s">
        <v>6938</v>
      </c>
    </row>
    <row r="1444" spans="1:2" x14ac:dyDescent="0.2">
      <c r="A1444" s="4" t="s">
        <v>6505</v>
      </c>
      <c r="B1444" s="4" t="s">
        <v>6937</v>
      </c>
    </row>
    <row r="1445" spans="1:2" x14ac:dyDescent="0.2">
      <c r="A1445" s="4" t="s">
        <v>6506</v>
      </c>
      <c r="B1445" s="4" t="s">
        <v>6938</v>
      </c>
    </row>
    <row r="1446" spans="1:2" x14ac:dyDescent="0.2">
      <c r="A1446" s="4" t="s">
        <v>4966</v>
      </c>
      <c r="B1446" s="4" t="s">
        <v>6766</v>
      </c>
    </row>
    <row r="1447" spans="1:2" x14ac:dyDescent="0.2">
      <c r="A1447" s="150" t="s">
        <v>5749</v>
      </c>
      <c r="B1447" s="4" t="s">
        <v>6865</v>
      </c>
    </row>
    <row r="1448" spans="1:2" x14ac:dyDescent="0.2">
      <c r="A1448" s="4" t="s">
        <v>6319</v>
      </c>
      <c r="B1448" s="4" t="s">
        <v>6911</v>
      </c>
    </row>
    <row r="1449" spans="1:2" x14ac:dyDescent="0.2">
      <c r="A1449" s="4" t="s">
        <v>4763</v>
      </c>
      <c r="B1449" s="4" t="s">
        <v>6788</v>
      </c>
    </row>
    <row r="1450" spans="1:2" x14ac:dyDescent="0.2">
      <c r="A1450" s="4" t="s">
        <v>4764</v>
      </c>
      <c r="B1450" s="4" t="s">
        <v>6793</v>
      </c>
    </row>
    <row r="1451" spans="1:2" x14ac:dyDescent="0.2">
      <c r="A1451" s="150" t="s">
        <v>5917</v>
      </c>
      <c r="B1451" s="4" t="s">
        <v>6883</v>
      </c>
    </row>
    <row r="1452" spans="1:2" x14ac:dyDescent="0.2">
      <c r="A1452" s="4" t="s">
        <v>6507</v>
      </c>
      <c r="B1452" s="4" t="s">
        <v>6938</v>
      </c>
    </row>
    <row r="1453" spans="1:2" x14ac:dyDescent="0.2">
      <c r="A1453" s="4" t="s">
        <v>5295</v>
      </c>
      <c r="B1453" s="4" t="s">
        <v>6825</v>
      </c>
    </row>
    <row r="1454" spans="1:2" x14ac:dyDescent="0.2">
      <c r="A1454" s="4" t="s">
        <v>6578</v>
      </c>
      <c r="B1454" s="4" t="s">
        <v>6938</v>
      </c>
    </row>
    <row r="1455" spans="1:2" x14ac:dyDescent="0.2">
      <c r="A1455" s="4" t="s">
        <v>6578</v>
      </c>
      <c r="B1455" s="4" t="s">
        <v>6938</v>
      </c>
    </row>
    <row r="1456" spans="1:2" x14ac:dyDescent="0.2">
      <c r="A1456" s="4" t="s">
        <v>5270</v>
      </c>
      <c r="B1456" s="4" t="s">
        <v>6823</v>
      </c>
    </row>
    <row r="1457" spans="1:2" x14ac:dyDescent="0.2">
      <c r="A1457" s="4" t="s">
        <v>5292</v>
      </c>
      <c r="B1457" s="4" t="s">
        <v>6823</v>
      </c>
    </row>
    <row r="1458" spans="1:2" x14ac:dyDescent="0.2">
      <c r="A1458" s="4" t="s">
        <v>5231</v>
      </c>
      <c r="B1458" s="4" t="s">
        <v>6823</v>
      </c>
    </row>
    <row r="1459" spans="1:2" x14ac:dyDescent="0.2">
      <c r="A1459" s="4" t="s">
        <v>4765</v>
      </c>
      <c r="B1459" s="4" t="s">
        <v>6779</v>
      </c>
    </row>
    <row r="1460" spans="1:2" x14ac:dyDescent="0.2">
      <c r="A1460" s="4" t="s">
        <v>4766</v>
      </c>
      <c r="B1460" s="4" t="s">
        <v>6780</v>
      </c>
    </row>
    <row r="1461" spans="1:2" x14ac:dyDescent="0.2">
      <c r="A1461" s="4" t="s">
        <v>4767</v>
      </c>
      <c r="B1461" s="4" t="s">
        <v>6780</v>
      </c>
    </row>
    <row r="1462" spans="1:2" x14ac:dyDescent="0.2">
      <c r="A1462" s="4" t="s">
        <v>6579</v>
      </c>
      <c r="B1462" s="4" t="s">
        <v>6938</v>
      </c>
    </row>
    <row r="1463" spans="1:2" x14ac:dyDescent="0.2">
      <c r="A1463" s="153" t="s">
        <v>4556</v>
      </c>
      <c r="B1463" s="4" t="s">
        <v>4013</v>
      </c>
    </row>
    <row r="1464" spans="1:2" x14ac:dyDescent="0.2">
      <c r="A1464" s="4" t="s">
        <v>6580</v>
      </c>
      <c r="B1464" s="4" t="s">
        <v>6938</v>
      </c>
    </row>
    <row r="1465" spans="1:2" x14ac:dyDescent="0.2">
      <c r="A1465" s="4" t="s">
        <v>4868</v>
      </c>
      <c r="B1465" s="4" t="s">
        <v>6766</v>
      </c>
    </row>
    <row r="1466" spans="1:2" x14ac:dyDescent="0.2">
      <c r="A1466" s="4" t="s">
        <v>4869</v>
      </c>
      <c r="B1466" s="4" t="s">
        <v>6766</v>
      </c>
    </row>
    <row r="1467" spans="1:2" x14ac:dyDescent="0.2">
      <c r="A1467" s="150" t="s">
        <v>6050</v>
      </c>
      <c r="B1467" s="4" t="s">
        <v>6886</v>
      </c>
    </row>
    <row r="1468" spans="1:2" x14ac:dyDescent="0.2">
      <c r="A1468" s="4" t="s">
        <v>6115</v>
      </c>
      <c r="B1468" s="4" t="s">
        <v>4013</v>
      </c>
    </row>
    <row r="1469" spans="1:2" x14ac:dyDescent="0.2">
      <c r="A1469" s="4" t="s">
        <v>4416</v>
      </c>
      <c r="B1469" s="4" t="s">
        <v>6742</v>
      </c>
    </row>
    <row r="1470" spans="1:2" x14ac:dyDescent="0.2">
      <c r="A1470" s="4" t="s">
        <v>4416</v>
      </c>
      <c r="B1470" s="4" t="s">
        <v>6743</v>
      </c>
    </row>
    <row r="1471" spans="1:2" x14ac:dyDescent="0.2">
      <c r="A1471" s="4" t="s">
        <v>4416</v>
      </c>
      <c r="B1471" s="4" t="s">
        <v>6744</v>
      </c>
    </row>
    <row r="1472" spans="1:2" x14ac:dyDescent="0.2">
      <c r="A1472" s="4" t="s">
        <v>4416</v>
      </c>
      <c r="B1472" s="4" t="s">
        <v>6745</v>
      </c>
    </row>
    <row r="1473" spans="1:2" x14ac:dyDescent="0.2">
      <c r="A1473" s="4" t="s">
        <v>4416</v>
      </c>
      <c r="B1473" s="4" t="s">
        <v>6746</v>
      </c>
    </row>
    <row r="1474" spans="1:2" x14ac:dyDescent="0.2">
      <c r="A1474" s="4" t="s">
        <v>4416</v>
      </c>
      <c r="B1474" s="4" t="s">
        <v>6747</v>
      </c>
    </row>
    <row r="1475" spans="1:2" x14ac:dyDescent="0.2">
      <c r="A1475" s="4" t="s">
        <v>4416</v>
      </c>
      <c r="B1475" s="4" t="s">
        <v>6748</v>
      </c>
    </row>
    <row r="1476" spans="1:2" x14ac:dyDescent="0.2">
      <c r="A1476" s="4" t="s">
        <v>4416</v>
      </c>
      <c r="B1476" s="4" t="s">
        <v>6749</v>
      </c>
    </row>
    <row r="1477" spans="1:2" x14ac:dyDescent="0.2">
      <c r="A1477" s="4" t="s">
        <v>4416</v>
      </c>
      <c r="B1477" s="4" t="s">
        <v>6750</v>
      </c>
    </row>
    <row r="1478" spans="1:2" x14ac:dyDescent="0.2">
      <c r="A1478" s="4" t="s">
        <v>4416</v>
      </c>
      <c r="B1478" s="4" t="s">
        <v>6740</v>
      </c>
    </row>
    <row r="1479" spans="1:2" x14ac:dyDescent="0.2">
      <c r="A1479" s="4" t="s">
        <v>4416</v>
      </c>
      <c r="B1479" s="4" t="s">
        <v>6739</v>
      </c>
    </row>
    <row r="1480" spans="1:2" x14ac:dyDescent="0.2">
      <c r="A1480" s="150" t="s">
        <v>5554</v>
      </c>
      <c r="B1480" s="4" t="s">
        <v>6839</v>
      </c>
    </row>
    <row r="1481" spans="1:2" x14ac:dyDescent="0.2">
      <c r="A1481" s="148" t="s">
        <v>6160</v>
      </c>
      <c r="B1481" s="4" t="s">
        <v>4013</v>
      </c>
    </row>
    <row r="1482" spans="1:2" x14ac:dyDescent="0.2">
      <c r="A1482" s="150" t="s">
        <v>5555</v>
      </c>
      <c r="B1482" s="4" t="s">
        <v>6841</v>
      </c>
    </row>
    <row r="1483" spans="1:2" x14ac:dyDescent="0.2">
      <c r="A1483" s="4" t="s">
        <v>4497</v>
      </c>
      <c r="B1483" s="4" t="s">
        <v>4013</v>
      </c>
    </row>
    <row r="1484" spans="1:2" x14ac:dyDescent="0.2">
      <c r="A1484" s="148" t="s">
        <v>4320</v>
      </c>
      <c r="B1484" s="27" t="s">
        <v>4013</v>
      </c>
    </row>
    <row r="1485" spans="1:2" x14ac:dyDescent="0.2">
      <c r="A1485" s="150" t="s">
        <v>5556</v>
      </c>
      <c r="B1485" s="4" t="s">
        <v>6842</v>
      </c>
    </row>
    <row r="1486" spans="1:2" x14ac:dyDescent="0.2">
      <c r="A1486" s="4" t="s">
        <v>5138</v>
      </c>
      <c r="B1486" s="4" t="s">
        <v>6766</v>
      </c>
    </row>
    <row r="1487" spans="1:2" x14ac:dyDescent="0.2">
      <c r="A1487" s="4" t="s">
        <v>6320</v>
      </c>
      <c r="B1487" s="4" t="s">
        <v>6911</v>
      </c>
    </row>
    <row r="1488" spans="1:2" x14ac:dyDescent="0.2">
      <c r="A1488" s="4" t="s">
        <v>5281</v>
      </c>
      <c r="B1488" s="4" t="s">
        <v>6825</v>
      </c>
    </row>
    <row r="1489" spans="1:2" x14ac:dyDescent="0.2">
      <c r="A1489" s="150" t="s">
        <v>5414</v>
      </c>
      <c r="B1489" s="4" t="s">
        <v>6828</v>
      </c>
    </row>
    <row r="1490" spans="1:2" x14ac:dyDescent="0.2">
      <c r="A1490" s="150" t="s">
        <v>5750</v>
      </c>
      <c r="B1490" s="4" t="s">
        <v>6867</v>
      </c>
    </row>
    <row r="1491" spans="1:2" x14ac:dyDescent="0.2">
      <c r="A1491" s="150" t="s">
        <v>5751</v>
      </c>
      <c r="B1491" s="4" t="s">
        <v>6867</v>
      </c>
    </row>
    <row r="1492" spans="1:2" x14ac:dyDescent="0.2">
      <c r="A1492" s="4" t="s">
        <v>6451</v>
      </c>
      <c r="B1492" s="4" t="s">
        <v>4013</v>
      </c>
    </row>
    <row r="1493" spans="1:2" x14ac:dyDescent="0.2">
      <c r="A1493" s="150" t="s">
        <v>5752</v>
      </c>
      <c r="B1493" s="4" t="s">
        <v>6865</v>
      </c>
    </row>
    <row r="1494" spans="1:2" x14ac:dyDescent="0.2">
      <c r="A1494" s="150" t="s">
        <v>5918</v>
      </c>
      <c r="B1494" s="4" t="s">
        <v>6883</v>
      </c>
    </row>
    <row r="1495" spans="1:2" x14ac:dyDescent="0.2">
      <c r="A1495" s="150" t="s">
        <v>4649</v>
      </c>
      <c r="B1495" s="150" t="s">
        <v>6766</v>
      </c>
    </row>
    <row r="1496" spans="1:2" x14ac:dyDescent="0.2">
      <c r="A1496" s="4" t="s">
        <v>4768</v>
      </c>
      <c r="B1496" s="4" t="s">
        <v>6788</v>
      </c>
    </row>
    <row r="1497" spans="1:2" x14ac:dyDescent="0.2">
      <c r="A1497" s="4" t="s">
        <v>4769</v>
      </c>
      <c r="B1497" s="4" t="s">
        <v>6793</v>
      </c>
    </row>
    <row r="1498" spans="1:2" x14ac:dyDescent="0.2">
      <c r="A1498" s="4" t="s">
        <v>6226</v>
      </c>
      <c r="B1498" s="4" t="s">
        <v>6906</v>
      </c>
    </row>
    <row r="1499" spans="1:2" x14ac:dyDescent="0.2">
      <c r="A1499" s="150" t="s">
        <v>5861</v>
      </c>
      <c r="B1499" s="4" t="s">
        <v>6879</v>
      </c>
    </row>
    <row r="1500" spans="1:2" x14ac:dyDescent="0.2">
      <c r="A1500" s="150" t="s">
        <v>5557</v>
      </c>
      <c r="B1500" s="4" t="s">
        <v>6831</v>
      </c>
    </row>
    <row r="1501" spans="1:2" x14ac:dyDescent="0.2">
      <c r="A1501" s="150" t="s">
        <v>5862</v>
      </c>
      <c r="B1501" s="4" t="s">
        <v>6879</v>
      </c>
    </row>
    <row r="1502" spans="1:2" x14ac:dyDescent="0.2">
      <c r="A1502" s="150" t="s">
        <v>5558</v>
      </c>
      <c r="B1502" s="4" t="s">
        <v>6838</v>
      </c>
    </row>
    <row r="1503" spans="1:2" x14ac:dyDescent="0.2">
      <c r="A1503" s="150" t="s">
        <v>5559</v>
      </c>
      <c r="B1503" s="4" t="s">
        <v>6856</v>
      </c>
    </row>
    <row r="1504" spans="1:2" x14ac:dyDescent="0.2">
      <c r="A1504" s="150" t="s">
        <v>5560</v>
      </c>
      <c r="B1504" s="4" t="s">
        <v>6835</v>
      </c>
    </row>
    <row r="1505" spans="1:2" x14ac:dyDescent="0.2">
      <c r="A1505" s="150" t="s">
        <v>5561</v>
      </c>
      <c r="B1505" s="4" t="s">
        <v>6853</v>
      </c>
    </row>
    <row r="1506" spans="1:2" x14ac:dyDescent="0.2">
      <c r="A1506" s="4" t="s">
        <v>4477</v>
      </c>
      <c r="B1506" s="4" t="s">
        <v>6764</v>
      </c>
    </row>
    <row r="1507" spans="1:2" x14ac:dyDescent="0.2">
      <c r="A1507" s="4" t="s">
        <v>4477</v>
      </c>
      <c r="B1507" s="4" t="s">
        <v>6765</v>
      </c>
    </row>
    <row r="1508" spans="1:2" x14ac:dyDescent="0.2">
      <c r="A1508" s="150" t="s">
        <v>5863</v>
      </c>
      <c r="B1508" s="4" t="s">
        <v>6879</v>
      </c>
    </row>
    <row r="1509" spans="1:2" x14ac:dyDescent="0.2">
      <c r="A1509" s="4" t="s">
        <v>6508</v>
      </c>
      <c r="B1509" s="4" t="s">
        <v>6938</v>
      </c>
    </row>
    <row r="1510" spans="1:2" x14ac:dyDescent="0.2">
      <c r="A1510" s="4" t="s">
        <v>6509</v>
      </c>
      <c r="B1510" s="4" t="s">
        <v>6937</v>
      </c>
    </row>
    <row r="1511" spans="1:2" x14ac:dyDescent="0.2">
      <c r="A1511" s="150" t="s">
        <v>5562</v>
      </c>
      <c r="B1511" s="4" t="s">
        <v>6843</v>
      </c>
    </row>
    <row r="1512" spans="1:2" x14ac:dyDescent="0.2">
      <c r="A1512" s="4" t="s">
        <v>6321</v>
      </c>
      <c r="B1512" s="4" t="s">
        <v>6910</v>
      </c>
    </row>
    <row r="1513" spans="1:2" x14ac:dyDescent="0.2">
      <c r="A1513" s="150" t="s">
        <v>5864</v>
      </c>
      <c r="B1513" s="4" t="s">
        <v>6879</v>
      </c>
    </row>
    <row r="1514" spans="1:2" x14ac:dyDescent="0.2">
      <c r="A1514" s="4" t="s">
        <v>4770</v>
      </c>
      <c r="B1514" s="4" t="s">
        <v>6779</v>
      </c>
    </row>
    <row r="1515" spans="1:2" x14ac:dyDescent="0.2">
      <c r="A1515" s="4" t="s">
        <v>4771</v>
      </c>
      <c r="B1515" s="4" t="s">
        <v>6780</v>
      </c>
    </row>
    <row r="1516" spans="1:2" x14ac:dyDescent="0.2">
      <c r="A1516" s="4" t="s">
        <v>6618</v>
      </c>
      <c r="B1516" s="4" t="s">
        <v>6938</v>
      </c>
    </row>
    <row r="1517" spans="1:2" x14ac:dyDescent="0.2">
      <c r="A1517" s="4" t="s">
        <v>6322</v>
      </c>
      <c r="B1517" s="4" t="s">
        <v>6917</v>
      </c>
    </row>
    <row r="1518" spans="1:2" x14ac:dyDescent="0.2">
      <c r="A1518" s="4" t="s">
        <v>4967</v>
      </c>
      <c r="B1518" s="4" t="s">
        <v>6766</v>
      </c>
    </row>
    <row r="1519" spans="1:2" x14ac:dyDescent="0.2">
      <c r="A1519" s="4" t="s">
        <v>4772</v>
      </c>
      <c r="B1519" s="4" t="s">
        <v>6781</v>
      </c>
    </row>
    <row r="1520" spans="1:2" x14ac:dyDescent="0.2">
      <c r="A1520" s="4" t="s">
        <v>5139</v>
      </c>
      <c r="B1520" s="4" t="s">
        <v>6766</v>
      </c>
    </row>
    <row r="1521" spans="1:2" x14ac:dyDescent="0.2">
      <c r="A1521" s="4" t="s">
        <v>6323</v>
      </c>
      <c r="B1521" s="4" t="s">
        <v>6910</v>
      </c>
    </row>
    <row r="1522" spans="1:2" x14ac:dyDescent="0.2">
      <c r="A1522" s="148" t="s">
        <v>5302</v>
      </c>
      <c r="B1522" s="4" t="s">
        <v>6826</v>
      </c>
    </row>
    <row r="1523" spans="1:2" x14ac:dyDescent="0.2">
      <c r="A1523" s="150" t="s">
        <v>5865</v>
      </c>
      <c r="B1523" s="4" t="s">
        <v>6880</v>
      </c>
    </row>
    <row r="1524" spans="1:2" x14ac:dyDescent="0.2">
      <c r="A1524" s="150" t="s">
        <v>5866</v>
      </c>
      <c r="B1524" s="4" t="s">
        <v>6880</v>
      </c>
    </row>
    <row r="1525" spans="1:2" x14ac:dyDescent="0.2">
      <c r="A1525" s="4" t="s">
        <v>4773</v>
      </c>
      <c r="B1525" s="4" t="s">
        <v>6787</v>
      </c>
    </row>
    <row r="1526" spans="1:2" x14ac:dyDescent="0.2">
      <c r="A1526" s="4" t="s">
        <v>4774</v>
      </c>
      <c r="B1526" s="4" t="s">
        <v>6792</v>
      </c>
    </row>
    <row r="1527" spans="1:2" x14ac:dyDescent="0.2">
      <c r="A1527" s="150" t="s">
        <v>5563</v>
      </c>
      <c r="B1527" s="4" t="s">
        <v>6847</v>
      </c>
    </row>
    <row r="1528" spans="1:2" x14ac:dyDescent="0.2">
      <c r="A1528" s="4" t="s">
        <v>4674</v>
      </c>
      <c r="B1528" s="4" t="s">
        <v>6778</v>
      </c>
    </row>
    <row r="1529" spans="1:2" x14ac:dyDescent="0.2">
      <c r="A1529" s="4" t="s">
        <v>4395</v>
      </c>
      <c r="B1529" s="27" t="s">
        <v>4013</v>
      </c>
    </row>
    <row r="1530" spans="1:2" x14ac:dyDescent="0.2">
      <c r="A1530" s="150" t="s">
        <v>5867</v>
      </c>
      <c r="B1530" s="4" t="s">
        <v>6879</v>
      </c>
    </row>
    <row r="1531" spans="1:2" x14ac:dyDescent="0.2">
      <c r="A1531" s="150" t="s">
        <v>5415</v>
      </c>
      <c r="B1531" s="4" t="s">
        <v>6827</v>
      </c>
    </row>
    <row r="1532" spans="1:2" x14ac:dyDescent="0.2">
      <c r="A1532" s="150" t="s">
        <v>5753</v>
      </c>
      <c r="B1532" s="4" t="s">
        <v>6867</v>
      </c>
    </row>
    <row r="1533" spans="1:2" x14ac:dyDescent="0.2">
      <c r="A1533" s="150" t="s">
        <v>5754</v>
      </c>
      <c r="B1533" s="4" t="s">
        <v>6865</v>
      </c>
    </row>
    <row r="1534" spans="1:2" x14ac:dyDescent="0.2">
      <c r="A1534" s="150" t="s">
        <v>5755</v>
      </c>
      <c r="B1534" s="4" t="s">
        <v>6865</v>
      </c>
    </row>
    <row r="1535" spans="1:2" x14ac:dyDescent="0.2">
      <c r="A1535" s="150" t="s">
        <v>5756</v>
      </c>
      <c r="B1535" s="4" t="s">
        <v>6867</v>
      </c>
    </row>
    <row r="1536" spans="1:2" x14ac:dyDescent="0.2">
      <c r="A1536" s="150" t="s">
        <v>5564</v>
      </c>
      <c r="B1536" s="4" t="s">
        <v>6854</v>
      </c>
    </row>
    <row r="1537" spans="1:2" x14ac:dyDescent="0.2">
      <c r="A1537" s="150" t="s">
        <v>5757</v>
      </c>
      <c r="B1537" s="4" t="s">
        <v>6865</v>
      </c>
    </row>
    <row r="1538" spans="1:2" x14ac:dyDescent="0.2">
      <c r="A1538" s="150" t="s">
        <v>5758</v>
      </c>
      <c r="B1538" s="4" t="s">
        <v>6867</v>
      </c>
    </row>
    <row r="1539" spans="1:2" x14ac:dyDescent="0.2">
      <c r="A1539" s="150" t="s">
        <v>5759</v>
      </c>
      <c r="B1539" s="4" t="s">
        <v>6866</v>
      </c>
    </row>
    <row r="1540" spans="1:2" x14ac:dyDescent="0.2">
      <c r="A1540" s="150" t="s">
        <v>5760</v>
      </c>
      <c r="B1540" s="4" t="s">
        <v>6865</v>
      </c>
    </row>
    <row r="1541" spans="1:2" x14ac:dyDescent="0.2">
      <c r="A1541" s="4" t="s">
        <v>5234</v>
      </c>
      <c r="B1541" s="4" t="s">
        <v>6825</v>
      </c>
    </row>
    <row r="1542" spans="1:2" x14ac:dyDescent="0.2">
      <c r="A1542" s="4" t="s">
        <v>5184</v>
      </c>
      <c r="B1542" s="4" t="s">
        <v>6825</v>
      </c>
    </row>
    <row r="1543" spans="1:2" x14ac:dyDescent="0.2">
      <c r="A1543" s="4" t="s">
        <v>5285</v>
      </c>
      <c r="B1543" s="4" t="s">
        <v>6825</v>
      </c>
    </row>
    <row r="1544" spans="1:2" x14ac:dyDescent="0.2">
      <c r="A1544" s="4" t="s">
        <v>5286</v>
      </c>
      <c r="B1544" s="4" t="s">
        <v>6825</v>
      </c>
    </row>
    <row r="1545" spans="1:2" x14ac:dyDescent="0.2">
      <c r="A1545" s="4" t="s">
        <v>5187</v>
      </c>
      <c r="B1545" s="4" t="s">
        <v>6825</v>
      </c>
    </row>
    <row r="1546" spans="1:2" x14ac:dyDescent="0.2">
      <c r="A1546" s="148" t="s">
        <v>4529</v>
      </c>
      <c r="B1546" s="4" t="s">
        <v>4013</v>
      </c>
    </row>
    <row r="1547" spans="1:2" x14ac:dyDescent="0.2">
      <c r="A1547" s="153" t="s">
        <v>4548</v>
      </c>
      <c r="B1547" s="4" t="s">
        <v>4013</v>
      </c>
    </row>
    <row r="1548" spans="1:2" x14ac:dyDescent="0.2">
      <c r="A1548" s="4" t="s">
        <v>4675</v>
      </c>
      <c r="B1548" s="4" t="s">
        <v>6778</v>
      </c>
    </row>
    <row r="1549" spans="1:2" x14ac:dyDescent="0.2">
      <c r="A1549" s="150" t="s">
        <v>4650</v>
      </c>
      <c r="B1549" s="150" t="s">
        <v>6766</v>
      </c>
    </row>
    <row r="1550" spans="1:2" x14ac:dyDescent="0.2">
      <c r="A1550" s="150" t="s">
        <v>4650</v>
      </c>
      <c r="B1550" s="150" t="s">
        <v>6775</v>
      </c>
    </row>
    <row r="1551" spans="1:2" x14ac:dyDescent="0.2">
      <c r="A1551" s="150" t="s">
        <v>4650</v>
      </c>
      <c r="B1551" s="150" t="s">
        <v>6774</v>
      </c>
    </row>
    <row r="1552" spans="1:2" x14ac:dyDescent="0.2">
      <c r="A1552" s="4" t="s">
        <v>4375</v>
      </c>
      <c r="B1552" s="27" t="s">
        <v>4013</v>
      </c>
    </row>
    <row r="1553" spans="1:2" x14ac:dyDescent="0.2">
      <c r="A1553" s="4" t="s">
        <v>5337</v>
      </c>
      <c r="B1553" s="150" t="s">
        <v>4013</v>
      </c>
    </row>
    <row r="1554" spans="1:2" x14ac:dyDescent="0.2">
      <c r="A1554" s="4" t="s">
        <v>6510</v>
      </c>
      <c r="B1554" s="4" t="s">
        <v>6938</v>
      </c>
    </row>
    <row r="1555" spans="1:2" x14ac:dyDescent="0.2">
      <c r="A1555" s="4" t="s">
        <v>6511</v>
      </c>
      <c r="B1555" s="4" t="s">
        <v>6938</v>
      </c>
    </row>
    <row r="1556" spans="1:2" x14ac:dyDescent="0.2">
      <c r="A1556" s="4" t="s">
        <v>4354</v>
      </c>
      <c r="B1556" s="27" t="s">
        <v>4013</v>
      </c>
    </row>
    <row r="1557" spans="1:2" x14ac:dyDescent="0.2">
      <c r="A1557" s="4" t="s">
        <v>4483</v>
      </c>
      <c r="B1557" s="4" t="s">
        <v>4013</v>
      </c>
    </row>
    <row r="1558" spans="1:2" x14ac:dyDescent="0.2">
      <c r="A1558" s="4" t="s">
        <v>6117</v>
      </c>
      <c r="B1558" s="4" t="s">
        <v>4013</v>
      </c>
    </row>
    <row r="1559" spans="1:2" x14ac:dyDescent="0.2">
      <c r="A1559" s="150" t="s">
        <v>5761</v>
      </c>
      <c r="B1559" s="4" t="s">
        <v>6875</v>
      </c>
    </row>
    <row r="1560" spans="1:2" x14ac:dyDescent="0.2">
      <c r="A1560" s="4" t="s">
        <v>4396</v>
      </c>
      <c r="B1560" s="27" t="s">
        <v>4013</v>
      </c>
    </row>
    <row r="1561" spans="1:2" x14ac:dyDescent="0.2">
      <c r="A1561" s="4" t="s">
        <v>4968</v>
      </c>
      <c r="B1561" s="4" t="s">
        <v>6766</v>
      </c>
    </row>
    <row r="1562" spans="1:2" x14ac:dyDescent="0.2">
      <c r="A1562" s="4" t="s">
        <v>4969</v>
      </c>
      <c r="B1562" s="4" t="s">
        <v>6766</v>
      </c>
    </row>
    <row r="1563" spans="1:2" x14ac:dyDescent="0.2">
      <c r="A1563" s="4" t="s">
        <v>4970</v>
      </c>
      <c r="B1563" s="4" t="s">
        <v>6766</v>
      </c>
    </row>
    <row r="1564" spans="1:2" x14ac:dyDescent="0.2">
      <c r="A1564" s="4" t="s">
        <v>4971</v>
      </c>
      <c r="B1564" s="4" t="s">
        <v>6766</v>
      </c>
    </row>
    <row r="1565" spans="1:2" x14ac:dyDescent="0.2">
      <c r="A1565" s="4" t="s">
        <v>4870</v>
      </c>
      <c r="B1565" s="4" t="s">
        <v>6766</v>
      </c>
    </row>
    <row r="1566" spans="1:2" x14ac:dyDescent="0.2">
      <c r="A1566" s="4" t="s">
        <v>4871</v>
      </c>
      <c r="B1566" s="4" t="s">
        <v>6766</v>
      </c>
    </row>
    <row r="1567" spans="1:2" x14ac:dyDescent="0.2">
      <c r="A1567" s="4" t="s">
        <v>4872</v>
      </c>
      <c r="B1567" s="4" t="s">
        <v>6766</v>
      </c>
    </row>
    <row r="1568" spans="1:2" x14ac:dyDescent="0.2">
      <c r="A1568" s="4" t="s">
        <v>4873</v>
      </c>
      <c r="B1568" s="4" t="s">
        <v>6766</v>
      </c>
    </row>
    <row r="1569" spans="1:2" x14ac:dyDescent="0.2">
      <c r="A1569" s="4" t="s">
        <v>4874</v>
      </c>
      <c r="B1569" s="4" t="s">
        <v>6766</v>
      </c>
    </row>
    <row r="1570" spans="1:2" x14ac:dyDescent="0.2">
      <c r="A1570" s="4" t="s">
        <v>4819</v>
      </c>
      <c r="B1570" s="4" t="s">
        <v>6766</v>
      </c>
    </row>
    <row r="1571" spans="1:2" x14ac:dyDescent="0.2">
      <c r="A1571" s="4" t="s">
        <v>4775</v>
      </c>
      <c r="B1571" s="4" t="s">
        <v>6782</v>
      </c>
    </row>
    <row r="1572" spans="1:2" x14ac:dyDescent="0.2">
      <c r="A1572" s="153" t="s">
        <v>4557</v>
      </c>
      <c r="B1572" s="4" t="s">
        <v>4013</v>
      </c>
    </row>
    <row r="1573" spans="1:2" x14ac:dyDescent="0.2">
      <c r="A1573" s="148" t="s">
        <v>5310</v>
      </c>
      <c r="B1573" s="4" t="s">
        <v>6826</v>
      </c>
    </row>
    <row r="1574" spans="1:2" x14ac:dyDescent="0.2">
      <c r="A1574" s="4" t="s">
        <v>5344</v>
      </c>
      <c r="B1574" s="4" t="s">
        <v>4013</v>
      </c>
    </row>
    <row r="1575" spans="1:2" x14ac:dyDescent="0.2">
      <c r="A1575" s="4" t="s">
        <v>5262</v>
      </c>
      <c r="B1575" s="4" t="s">
        <v>6825</v>
      </c>
    </row>
    <row r="1576" spans="1:2" x14ac:dyDescent="0.2">
      <c r="A1576" s="4" t="s">
        <v>6512</v>
      </c>
      <c r="B1576" s="4" t="s">
        <v>6937</v>
      </c>
    </row>
    <row r="1577" spans="1:2" x14ac:dyDescent="0.2">
      <c r="A1577" s="4" t="s">
        <v>6513</v>
      </c>
      <c r="B1577" s="4" t="s">
        <v>6938</v>
      </c>
    </row>
    <row r="1578" spans="1:2" x14ac:dyDescent="0.2">
      <c r="A1578" s="4" t="s">
        <v>4464</v>
      </c>
      <c r="B1578" s="4" t="s">
        <v>6764</v>
      </c>
    </row>
    <row r="1579" spans="1:2" x14ac:dyDescent="0.2">
      <c r="A1579" s="4" t="s">
        <v>5347</v>
      </c>
      <c r="B1579" s="4" t="s">
        <v>4013</v>
      </c>
    </row>
    <row r="1580" spans="1:2" x14ac:dyDescent="0.2">
      <c r="A1580" s="150" t="s">
        <v>5762</v>
      </c>
      <c r="B1580" s="4" t="s">
        <v>6866</v>
      </c>
    </row>
    <row r="1581" spans="1:2" x14ac:dyDescent="0.2">
      <c r="A1581" s="150" t="s">
        <v>5565</v>
      </c>
      <c r="B1581" s="4" t="s">
        <v>6832</v>
      </c>
    </row>
    <row r="1582" spans="1:2" x14ac:dyDescent="0.2">
      <c r="A1582" s="150" t="s">
        <v>5763</v>
      </c>
      <c r="B1582" s="4" t="s">
        <v>6867</v>
      </c>
    </row>
    <row r="1583" spans="1:2" x14ac:dyDescent="0.2">
      <c r="A1583" s="158" t="s">
        <v>5346</v>
      </c>
      <c r="B1583" s="4" t="s">
        <v>4013</v>
      </c>
    </row>
    <row r="1584" spans="1:2" x14ac:dyDescent="0.2">
      <c r="A1584" s="150" t="s">
        <v>6324</v>
      </c>
      <c r="B1584" s="150" t="s">
        <v>6910</v>
      </c>
    </row>
    <row r="1585" spans="1:2" x14ac:dyDescent="0.2">
      <c r="A1585" s="4" t="s">
        <v>5254</v>
      </c>
      <c r="B1585" s="4" t="s">
        <v>6823</v>
      </c>
    </row>
    <row r="1586" spans="1:2" x14ac:dyDescent="0.2">
      <c r="A1586" s="150" t="s">
        <v>5416</v>
      </c>
      <c r="B1586" s="4" t="s">
        <v>6828</v>
      </c>
    </row>
    <row r="1587" spans="1:2" x14ac:dyDescent="0.2">
      <c r="A1587" s="4" t="s">
        <v>5282</v>
      </c>
      <c r="B1587" s="4" t="s">
        <v>6825</v>
      </c>
    </row>
    <row r="1588" spans="1:2" x14ac:dyDescent="0.2">
      <c r="A1588" s="150" t="s">
        <v>5566</v>
      </c>
      <c r="B1588" s="4" t="s">
        <v>6831</v>
      </c>
    </row>
    <row r="1589" spans="1:2" x14ac:dyDescent="0.2">
      <c r="A1589" s="148" t="s">
        <v>4417</v>
      </c>
      <c r="B1589" s="4" t="s">
        <v>6740</v>
      </c>
    </row>
    <row r="1590" spans="1:2" x14ac:dyDescent="0.2">
      <c r="A1590" s="148" t="s">
        <v>4417</v>
      </c>
      <c r="B1590" s="4" t="s">
        <v>6739</v>
      </c>
    </row>
    <row r="1591" spans="1:2" x14ac:dyDescent="0.2">
      <c r="A1591" s="148" t="s">
        <v>4417</v>
      </c>
      <c r="B1591" s="4" t="s">
        <v>6743</v>
      </c>
    </row>
    <row r="1592" spans="1:2" x14ac:dyDescent="0.2">
      <c r="A1592" s="148" t="s">
        <v>4417</v>
      </c>
      <c r="B1592" s="4" t="s">
        <v>6744</v>
      </c>
    </row>
    <row r="1593" spans="1:2" x14ac:dyDescent="0.2">
      <c r="A1593" s="148" t="s">
        <v>4417</v>
      </c>
      <c r="B1593" s="4" t="s">
        <v>6745</v>
      </c>
    </row>
    <row r="1594" spans="1:2" x14ac:dyDescent="0.2">
      <c r="A1594" s="148" t="s">
        <v>4417</v>
      </c>
      <c r="B1594" s="4" t="s">
        <v>6746</v>
      </c>
    </row>
    <row r="1595" spans="1:2" x14ac:dyDescent="0.2">
      <c r="A1595" s="148" t="s">
        <v>4417</v>
      </c>
      <c r="B1595" s="4" t="s">
        <v>6747</v>
      </c>
    </row>
    <row r="1596" spans="1:2" x14ac:dyDescent="0.2">
      <c r="A1596" s="148" t="s">
        <v>4417</v>
      </c>
      <c r="B1596" s="4" t="s">
        <v>6748</v>
      </c>
    </row>
    <row r="1597" spans="1:2" x14ac:dyDescent="0.2">
      <c r="A1597" s="148" t="s">
        <v>4417</v>
      </c>
      <c r="B1597" s="4" t="s">
        <v>6749</v>
      </c>
    </row>
    <row r="1598" spans="1:2" x14ac:dyDescent="0.2">
      <c r="A1598" s="148" t="s">
        <v>4417</v>
      </c>
      <c r="B1598" s="4" t="s">
        <v>6750</v>
      </c>
    </row>
    <row r="1599" spans="1:2" x14ac:dyDescent="0.2">
      <c r="A1599" s="4" t="s">
        <v>4418</v>
      </c>
      <c r="B1599" s="4" t="s">
        <v>6742</v>
      </c>
    </row>
    <row r="1600" spans="1:2" x14ac:dyDescent="0.2">
      <c r="A1600" s="4" t="s">
        <v>4418</v>
      </c>
      <c r="B1600" s="4" t="s">
        <v>6743</v>
      </c>
    </row>
    <row r="1601" spans="1:2" x14ac:dyDescent="0.2">
      <c r="A1601" s="4" t="s">
        <v>4418</v>
      </c>
      <c r="B1601" s="4" t="s">
        <v>6744</v>
      </c>
    </row>
    <row r="1602" spans="1:2" x14ac:dyDescent="0.2">
      <c r="A1602" s="4" t="s">
        <v>4418</v>
      </c>
      <c r="B1602" s="4" t="s">
        <v>6745</v>
      </c>
    </row>
    <row r="1603" spans="1:2" x14ac:dyDescent="0.2">
      <c r="A1603" s="4" t="s">
        <v>4418</v>
      </c>
      <c r="B1603" s="4" t="s">
        <v>6746</v>
      </c>
    </row>
    <row r="1604" spans="1:2" x14ac:dyDescent="0.2">
      <c r="A1604" s="4" t="s">
        <v>4418</v>
      </c>
      <c r="B1604" s="4" t="s">
        <v>6747</v>
      </c>
    </row>
    <row r="1605" spans="1:2" x14ac:dyDescent="0.2">
      <c r="A1605" s="4" t="s">
        <v>4418</v>
      </c>
      <c r="B1605" s="4" t="s">
        <v>6748</v>
      </c>
    </row>
    <row r="1606" spans="1:2" x14ac:dyDescent="0.2">
      <c r="A1606" s="4" t="s">
        <v>4418</v>
      </c>
      <c r="B1606" s="4" t="s">
        <v>6749</v>
      </c>
    </row>
    <row r="1607" spans="1:2" x14ac:dyDescent="0.2">
      <c r="A1607" s="4" t="s">
        <v>4418</v>
      </c>
      <c r="B1607" s="4" t="s">
        <v>6750</v>
      </c>
    </row>
    <row r="1608" spans="1:2" x14ac:dyDescent="0.2">
      <c r="A1608" s="4" t="s">
        <v>4355</v>
      </c>
      <c r="B1608" s="27" t="s">
        <v>4013</v>
      </c>
    </row>
    <row r="1609" spans="1:2" x14ac:dyDescent="0.2">
      <c r="A1609" s="4" t="s">
        <v>6586</v>
      </c>
      <c r="B1609" s="4" t="s">
        <v>6938</v>
      </c>
    </row>
    <row r="1610" spans="1:2" x14ac:dyDescent="0.2">
      <c r="A1610" s="4" t="s">
        <v>4474</v>
      </c>
      <c r="B1610" s="4" t="s">
        <v>6764</v>
      </c>
    </row>
    <row r="1611" spans="1:2" x14ac:dyDescent="0.2">
      <c r="A1611" s="4" t="s">
        <v>6129</v>
      </c>
      <c r="B1611" s="4" t="s">
        <v>4013</v>
      </c>
    </row>
    <row r="1612" spans="1:2" x14ac:dyDescent="0.2">
      <c r="A1612" s="148" t="s">
        <v>6152</v>
      </c>
      <c r="B1612" s="4" t="s">
        <v>4013</v>
      </c>
    </row>
    <row r="1613" spans="1:2" x14ac:dyDescent="0.2">
      <c r="A1613" s="148" t="s">
        <v>6153</v>
      </c>
      <c r="B1613" s="4" t="s">
        <v>4013</v>
      </c>
    </row>
    <row r="1614" spans="1:2" x14ac:dyDescent="0.2">
      <c r="A1614" s="4" t="s">
        <v>6408</v>
      </c>
      <c r="B1614" s="4" t="s">
        <v>4013</v>
      </c>
    </row>
    <row r="1615" spans="1:2" x14ac:dyDescent="0.2">
      <c r="A1615" s="4" t="s">
        <v>6325</v>
      </c>
      <c r="B1615" s="4" t="s">
        <v>6912</v>
      </c>
    </row>
    <row r="1616" spans="1:2" x14ac:dyDescent="0.2">
      <c r="A1616" s="4" t="s">
        <v>6162</v>
      </c>
      <c r="B1616" s="4" t="s">
        <v>4013</v>
      </c>
    </row>
    <row r="1617" spans="1:2" x14ac:dyDescent="0.2">
      <c r="A1617" s="4" t="s">
        <v>6587</v>
      </c>
      <c r="B1617" s="4" t="s">
        <v>6938</v>
      </c>
    </row>
    <row r="1618" spans="1:2" x14ac:dyDescent="0.2">
      <c r="A1618" s="4" t="s">
        <v>6619</v>
      </c>
      <c r="B1618" s="4" t="s">
        <v>6938</v>
      </c>
    </row>
    <row r="1619" spans="1:2" x14ac:dyDescent="0.2">
      <c r="A1619" s="4" t="s">
        <v>6452</v>
      </c>
      <c r="B1619" s="4" t="s">
        <v>4013</v>
      </c>
    </row>
    <row r="1620" spans="1:2" x14ac:dyDescent="0.2">
      <c r="A1620" s="4" t="s">
        <v>6415</v>
      </c>
      <c r="B1620" s="4" t="s">
        <v>4013</v>
      </c>
    </row>
    <row r="1621" spans="1:2" x14ac:dyDescent="0.2">
      <c r="A1621" s="4" t="s">
        <v>6514</v>
      </c>
      <c r="B1621" s="4" t="s">
        <v>6938</v>
      </c>
    </row>
    <row r="1622" spans="1:2" x14ac:dyDescent="0.2">
      <c r="A1622" s="148" t="s">
        <v>4528</v>
      </c>
      <c r="B1622" s="4" t="s">
        <v>4013</v>
      </c>
    </row>
    <row r="1623" spans="1:2" x14ac:dyDescent="0.2">
      <c r="A1623" s="4" t="s">
        <v>6620</v>
      </c>
      <c r="B1623" s="4" t="s">
        <v>6938</v>
      </c>
    </row>
    <row r="1624" spans="1:2" x14ac:dyDescent="0.2">
      <c r="A1624" s="4" t="s">
        <v>6515</v>
      </c>
      <c r="B1624" s="4" t="s">
        <v>6938</v>
      </c>
    </row>
    <row r="1625" spans="1:2" x14ac:dyDescent="0.2">
      <c r="A1625" s="27" t="s">
        <v>4013</v>
      </c>
      <c r="B1625" s="27" t="s">
        <v>4013</v>
      </c>
    </row>
    <row r="1626" spans="1:2" x14ac:dyDescent="0.2">
      <c r="A1626" s="4" t="s">
        <v>4224</v>
      </c>
      <c r="B1626" s="4" t="s">
        <v>6742</v>
      </c>
    </row>
    <row r="1627" spans="1:2" x14ac:dyDescent="0.2">
      <c r="A1627" s="4" t="s">
        <v>4224</v>
      </c>
      <c r="B1627" s="4" t="s">
        <v>6743</v>
      </c>
    </row>
    <row r="1628" spans="1:2" x14ac:dyDescent="0.2">
      <c r="A1628" s="4" t="s">
        <v>4224</v>
      </c>
      <c r="B1628" s="4" t="s">
        <v>6744</v>
      </c>
    </row>
    <row r="1629" spans="1:2" x14ac:dyDescent="0.2">
      <c r="A1629" s="4" t="s">
        <v>4224</v>
      </c>
      <c r="B1629" s="4" t="s">
        <v>6745</v>
      </c>
    </row>
    <row r="1630" spans="1:2" x14ac:dyDescent="0.2">
      <c r="A1630" s="4" t="s">
        <v>4224</v>
      </c>
      <c r="B1630" s="4" t="s">
        <v>6746</v>
      </c>
    </row>
    <row r="1631" spans="1:2" x14ac:dyDescent="0.2">
      <c r="A1631" s="4" t="s">
        <v>4224</v>
      </c>
      <c r="B1631" s="4" t="s">
        <v>6747</v>
      </c>
    </row>
    <row r="1632" spans="1:2" x14ac:dyDescent="0.2">
      <c r="A1632" s="4" t="s">
        <v>4224</v>
      </c>
      <c r="B1632" s="4" t="s">
        <v>6748</v>
      </c>
    </row>
    <row r="1633" spans="1:2" x14ac:dyDescent="0.2">
      <c r="A1633" s="4" t="s">
        <v>4224</v>
      </c>
      <c r="B1633" s="4" t="s">
        <v>6749</v>
      </c>
    </row>
    <row r="1634" spans="1:2" x14ac:dyDescent="0.2">
      <c r="A1634" s="4" t="s">
        <v>4224</v>
      </c>
      <c r="B1634" s="4" t="s">
        <v>6750</v>
      </c>
    </row>
    <row r="1635" spans="1:2" x14ac:dyDescent="0.2">
      <c r="A1635" s="4" t="s">
        <v>4013</v>
      </c>
      <c r="B1635" s="4" t="s">
        <v>6751</v>
      </c>
    </row>
    <row r="1636" spans="1:2" x14ac:dyDescent="0.2">
      <c r="A1636" s="4" t="s">
        <v>4013</v>
      </c>
      <c r="B1636" s="4" t="s">
        <v>3935</v>
      </c>
    </row>
    <row r="1637" spans="1:2" x14ac:dyDescent="0.2">
      <c r="A1637" s="4" t="s">
        <v>4224</v>
      </c>
      <c r="B1637" s="4" t="s">
        <v>6742</v>
      </c>
    </row>
    <row r="1638" spans="1:2" x14ac:dyDescent="0.2">
      <c r="A1638" s="4" t="s">
        <v>4224</v>
      </c>
      <c r="B1638" s="4" t="s">
        <v>6743</v>
      </c>
    </row>
    <row r="1639" spans="1:2" x14ac:dyDescent="0.2">
      <c r="A1639" s="4" t="s">
        <v>4224</v>
      </c>
      <c r="B1639" s="4" t="s">
        <v>6744</v>
      </c>
    </row>
    <row r="1640" spans="1:2" x14ac:dyDescent="0.2">
      <c r="A1640" s="4" t="s">
        <v>4224</v>
      </c>
      <c r="B1640" s="4" t="s">
        <v>6745</v>
      </c>
    </row>
    <row r="1641" spans="1:2" x14ac:dyDescent="0.2">
      <c r="A1641" s="4" t="s">
        <v>4224</v>
      </c>
      <c r="B1641" s="4" t="s">
        <v>6746</v>
      </c>
    </row>
    <row r="1642" spans="1:2" x14ac:dyDescent="0.2">
      <c r="A1642" s="4" t="s">
        <v>4224</v>
      </c>
      <c r="B1642" s="4" t="s">
        <v>6747</v>
      </c>
    </row>
    <row r="1643" spans="1:2" x14ac:dyDescent="0.2">
      <c r="A1643" s="4" t="s">
        <v>4224</v>
      </c>
      <c r="B1643" s="4" t="s">
        <v>6748</v>
      </c>
    </row>
    <row r="1644" spans="1:2" x14ac:dyDescent="0.2">
      <c r="A1644" s="4" t="s">
        <v>4224</v>
      </c>
      <c r="B1644" s="4" t="s">
        <v>6749</v>
      </c>
    </row>
    <row r="1645" spans="1:2" x14ac:dyDescent="0.2">
      <c r="A1645" s="4" t="s">
        <v>4224</v>
      </c>
      <c r="B1645" s="4" t="s">
        <v>6750</v>
      </c>
    </row>
    <row r="1646" spans="1:2" x14ac:dyDescent="0.2">
      <c r="A1646" s="4" t="s">
        <v>4224</v>
      </c>
      <c r="B1646" s="4" t="s">
        <v>6742</v>
      </c>
    </row>
    <row r="1647" spans="1:2" x14ac:dyDescent="0.2">
      <c r="A1647" s="4" t="s">
        <v>4224</v>
      </c>
      <c r="B1647" s="4" t="s">
        <v>6743</v>
      </c>
    </row>
    <row r="1648" spans="1:2" x14ac:dyDescent="0.2">
      <c r="A1648" s="4" t="s">
        <v>4224</v>
      </c>
      <c r="B1648" s="4" t="s">
        <v>6744</v>
      </c>
    </row>
    <row r="1649" spans="1:2" x14ac:dyDescent="0.2">
      <c r="A1649" s="4" t="s">
        <v>4224</v>
      </c>
      <c r="B1649" s="4" t="s">
        <v>6745</v>
      </c>
    </row>
    <row r="1650" spans="1:2" x14ac:dyDescent="0.2">
      <c r="A1650" s="4" t="s">
        <v>4224</v>
      </c>
      <c r="B1650" s="4" t="s">
        <v>6746</v>
      </c>
    </row>
    <row r="1651" spans="1:2" x14ac:dyDescent="0.2">
      <c r="A1651" s="4" t="s">
        <v>4224</v>
      </c>
      <c r="B1651" s="4" t="s">
        <v>6747</v>
      </c>
    </row>
    <row r="1652" spans="1:2" x14ac:dyDescent="0.2">
      <c r="A1652" s="4" t="s">
        <v>4224</v>
      </c>
      <c r="B1652" s="4" t="s">
        <v>6755</v>
      </c>
    </row>
    <row r="1653" spans="1:2" x14ac:dyDescent="0.2">
      <c r="A1653" s="4" t="s">
        <v>4224</v>
      </c>
      <c r="B1653" s="4" t="s">
        <v>6749</v>
      </c>
    </row>
    <row r="1654" spans="1:2" x14ac:dyDescent="0.2">
      <c r="A1654" s="4" t="s">
        <v>4224</v>
      </c>
      <c r="B1654" s="4" t="s">
        <v>6750</v>
      </c>
    </row>
    <row r="1655" spans="1:2" x14ac:dyDescent="0.2">
      <c r="A1655" s="4" t="s">
        <v>4013</v>
      </c>
      <c r="B1655" s="4" t="s">
        <v>6742</v>
      </c>
    </row>
    <row r="1656" spans="1:2" x14ac:dyDescent="0.2">
      <c r="A1656" s="4" t="s">
        <v>4013</v>
      </c>
      <c r="B1656" s="4" t="s">
        <v>6743</v>
      </c>
    </row>
    <row r="1657" spans="1:2" x14ac:dyDescent="0.2">
      <c r="A1657" s="4" t="s">
        <v>4013</v>
      </c>
      <c r="B1657" s="4" t="s">
        <v>6744</v>
      </c>
    </row>
    <row r="1658" spans="1:2" x14ac:dyDescent="0.2">
      <c r="A1658" s="4" t="s">
        <v>4013</v>
      </c>
      <c r="B1658" s="4" t="s">
        <v>6745</v>
      </c>
    </row>
    <row r="1659" spans="1:2" x14ac:dyDescent="0.2">
      <c r="A1659" s="4" t="s">
        <v>4013</v>
      </c>
      <c r="B1659" s="4" t="s">
        <v>6746</v>
      </c>
    </row>
    <row r="1660" spans="1:2" x14ac:dyDescent="0.2">
      <c r="A1660" s="4" t="s">
        <v>4013</v>
      </c>
      <c r="B1660" s="4" t="s">
        <v>6747</v>
      </c>
    </row>
    <row r="1661" spans="1:2" x14ac:dyDescent="0.2">
      <c r="A1661" s="4" t="s">
        <v>4013</v>
      </c>
      <c r="B1661" s="4" t="s">
        <v>6755</v>
      </c>
    </row>
    <row r="1662" spans="1:2" x14ac:dyDescent="0.2">
      <c r="A1662" s="4" t="s">
        <v>4013</v>
      </c>
      <c r="B1662" s="4" t="s">
        <v>6749</v>
      </c>
    </row>
    <row r="1663" spans="1:2" x14ac:dyDescent="0.2">
      <c r="A1663" s="4" t="s">
        <v>4013</v>
      </c>
      <c r="B1663" s="4" t="s">
        <v>6750</v>
      </c>
    </row>
    <row r="1664" spans="1:2" x14ac:dyDescent="0.2">
      <c r="A1664" s="4" t="s">
        <v>4013</v>
      </c>
      <c r="B1664" s="4" t="s">
        <v>4013</v>
      </c>
    </row>
    <row r="1665" spans="1:2" x14ac:dyDescent="0.2">
      <c r="A1665" s="4" t="s">
        <v>4013</v>
      </c>
      <c r="B1665" s="152" t="s">
        <v>6760</v>
      </c>
    </row>
    <row r="1666" spans="1:2" x14ac:dyDescent="0.2">
      <c r="A1666" s="4" t="s">
        <v>4013</v>
      </c>
      <c r="B1666" s="4" t="s">
        <v>6761</v>
      </c>
    </row>
    <row r="1667" spans="1:2" x14ac:dyDescent="0.2">
      <c r="A1667" s="4" t="s">
        <v>4013</v>
      </c>
      <c r="B1667" s="4" t="s">
        <v>6762</v>
      </c>
    </row>
    <row r="1668" spans="1:2" x14ac:dyDescent="0.2">
      <c r="A1668" s="4" t="s">
        <v>4013</v>
      </c>
      <c r="B1668" s="4" t="s">
        <v>6761</v>
      </c>
    </row>
    <row r="1669" spans="1:2" x14ac:dyDescent="0.2">
      <c r="A1669" s="4" t="s">
        <v>4013</v>
      </c>
      <c r="B1669" s="152" t="s">
        <v>6760</v>
      </c>
    </row>
    <row r="1670" spans="1:2" x14ac:dyDescent="0.2">
      <c r="A1670" s="4" t="s">
        <v>4013</v>
      </c>
      <c r="B1670" s="4" t="s">
        <v>6762</v>
      </c>
    </row>
    <row r="1671" spans="1:2" x14ac:dyDescent="0.2">
      <c r="A1671" s="4" t="s">
        <v>4013</v>
      </c>
      <c r="B1671" s="4" t="s">
        <v>6763</v>
      </c>
    </row>
    <row r="1672" spans="1:2" x14ac:dyDescent="0.2">
      <c r="A1672" s="4" t="s">
        <v>4013</v>
      </c>
      <c r="B1672" s="4" t="s">
        <v>6761</v>
      </c>
    </row>
    <row r="1673" spans="1:2" x14ac:dyDescent="0.2">
      <c r="A1673" s="4" t="s">
        <v>4013</v>
      </c>
      <c r="B1673" s="152" t="s">
        <v>6760</v>
      </c>
    </row>
    <row r="1674" spans="1:2" x14ac:dyDescent="0.2">
      <c r="A1674" s="4" t="s">
        <v>4013</v>
      </c>
      <c r="B1674" s="4" t="s">
        <v>6762</v>
      </c>
    </row>
    <row r="1675" spans="1:2" x14ac:dyDescent="0.2">
      <c r="A1675" s="4" t="s">
        <v>4013</v>
      </c>
      <c r="B1675" s="4" t="s">
        <v>6761</v>
      </c>
    </row>
    <row r="1676" spans="1:2" x14ac:dyDescent="0.2">
      <c r="A1676" s="4" t="s">
        <v>4013</v>
      </c>
      <c r="B1676" s="152" t="s">
        <v>6760</v>
      </c>
    </row>
    <row r="1677" spans="1:2" x14ac:dyDescent="0.2">
      <c r="A1677" s="4" t="s">
        <v>4013</v>
      </c>
      <c r="B1677" s="4" t="s">
        <v>6762</v>
      </c>
    </row>
    <row r="1678" spans="1:2" x14ac:dyDescent="0.2">
      <c r="A1678" s="4" t="s">
        <v>4013</v>
      </c>
      <c r="B1678" s="4" t="s">
        <v>6761</v>
      </c>
    </row>
    <row r="1679" spans="1:2" x14ac:dyDescent="0.2">
      <c r="A1679" s="4" t="s">
        <v>4013</v>
      </c>
      <c r="B1679" s="152" t="s">
        <v>6760</v>
      </c>
    </row>
    <row r="1680" spans="1:2" x14ac:dyDescent="0.2">
      <c r="A1680" s="4" t="s">
        <v>4013</v>
      </c>
      <c r="B1680" s="4" t="s">
        <v>6762</v>
      </c>
    </row>
    <row r="1681" spans="1:2" x14ac:dyDescent="0.2">
      <c r="A1681" s="4" t="s">
        <v>4013</v>
      </c>
      <c r="B1681" s="4" t="s">
        <v>6764</v>
      </c>
    </row>
    <row r="1682" spans="1:2" x14ac:dyDescent="0.2">
      <c r="A1682" s="4" t="s">
        <v>4013</v>
      </c>
      <c r="B1682" s="4" t="s">
        <v>6756</v>
      </c>
    </row>
    <row r="1683" spans="1:2" x14ac:dyDescent="0.2">
      <c r="A1683" s="4" t="s">
        <v>4013</v>
      </c>
      <c r="B1683" s="4" t="s">
        <v>6756</v>
      </c>
    </row>
    <row r="1684" spans="1:2" x14ac:dyDescent="0.2">
      <c r="A1684" s="4" t="s">
        <v>4013</v>
      </c>
      <c r="B1684" s="4" t="s">
        <v>6763</v>
      </c>
    </row>
    <row r="1685" spans="1:2" x14ac:dyDescent="0.2">
      <c r="A1685" s="4" t="s">
        <v>4013</v>
      </c>
      <c r="B1685" s="4" t="s">
        <v>6756</v>
      </c>
    </row>
    <row r="1686" spans="1:2" x14ac:dyDescent="0.2">
      <c r="A1686" s="4" t="s">
        <v>4013</v>
      </c>
      <c r="B1686" s="4" t="s">
        <v>6763</v>
      </c>
    </row>
    <row r="1687" spans="1:2" x14ac:dyDescent="0.2">
      <c r="A1687" s="4" t="s">
        <v>4013</v>
      </c>
      <c r="B1687" s="4" t="s">
        <v>6763</v>
      </c>
    </row>
    <row r="1688" spans="1:2" x14ac:dyDescent="0.2">
      <c r="A1688" s="4" t="s">
        <v>4013</v>
      </c>
      <c r="B1688" s="4" t="s">
        <v>6763</v>
      </c>
    </row>
    <row r="1689" spans="1:2" x14ac:dyDescent="0.2">
      <c r="A1689" s="4" t="s">
        <v>4013</v>
      </c>
      <c r="B1689" s="4" t="s">
        <v>6756</v>
      </c>
    </row>
    <row r="1690" spans="1:2" x14ac:dyDescent="0.2">
      <c r="A1690" s="4" t="s">
        <v>4013</v>
      </c>
      <c r="B1690" s="4" t="s">
        <v>6756</v>
      </c>
    </row>
    <row r="1691" spans="1:2" x14ac:dyDescent="0.2">
      <c r="A1691" s="4" t="s">
        <v>4013</v>
      </c>
      <c r="B1691" s="4" t="s">
        <v>6803</v>
      </c>
    </row>
    <row r="1692" spans="1:2" x14ac:dyDescent="0.2">
      <c r="A1692" s="4" t="s">
        <v>4013</v>
      </c>
      <c r="B1692" s="4" t="s">
        <v>6804</v>
      </c>
    </row>
    <row r="1693" spans="1:2" x14ac:dyDescent="0.2">
      <c r="A1693" s="4" t="s">
        <v>4013</v>
      </c>
      <c r="B1693" s="4" t="s">
        <v>6805</v>
      </c>
    </row>
    <row r="1694" spans="1:2" x14ac:dyDescent="0.2">
      <c r="A1694" s="4" t="s">
        <v>4013</v>
      </c>
      <c r="B1694" s="4" t="s">
        <v>6806</v>
      </c>
    </row>
    <row r="1695" spans="1:2" x14ac:dyDescent="0.2">
      <c r="A1695" s="4" t="s">
        <v>4013</v>
      </c>
      <c r="B1695" s="4" t="s">
        <v>6807</v>
      </c>
    </row>
    <row r="1696" spans="1:2" x14ac:dyDescent="0.2">
      <c r="A1696" s="4" t="s">
        <v>4013</v>
      </c>
      <c r="B1696" s="4" t="s">
        <v>6808</v>
      </c>
    </row>
    <row r="1697" spans="1:2" x14ac:dyDescent="0.2">
      <c r="A1697" s="4" t="s">
        <v>4013</v>
      </c>
      <c r="B1697" s="4" t="s">
        <v>6809</v>
      </c>
    </row>
    <row r="1698" spans="1:2" x14ac:dyDescent="0.2">
      <c r="A1698" s="4" t="s">
        <v>4013</v>
      </c>
      <c r="B1698" s="4" t="s">
        <v>6810</v>
      </c>
    </row>
    <row r="1699" spans="1:2" x14ac:dyDescent="0.2">
      <c r="A1699" s="4" t="s">
        <v>4013</v>
      </c>
      <c r="B1699" s="4" t="s">
        <v>6811</v>
      </c>
    </row>
    <row r="1700" spans="1:2" x14ac:dyDescent="0.2">
      <c r="A1700" s="4" t="s">
        <v>4013</v>
      </c>
      <c r="B1700" s="4" t="s">
        <v>6812</v>
      </c>
    </row>
    <row r="1701" spans="1:2" x14ac:dyDescent="0.2">
      <c r="A1701" s="4" t="s">
        <v>4013</v>
      </c>
      <c r="B1701" s="4" t="s">
        <v>6813</v>
      </c>
    </row>
    <row r="1702" spans="1:2" x14ac:dyDescent="0.2">
      <c r="A1702" s="4" t="s">
        <v>4013</v>
      </c>
      <c r="B1702" s="4" t="s">
        <v>6814</v>
      </c>
    </row>
    <row r="1703" spans="1:2" x14ac:dyDescent="0.2">
      <c r="A1703" s="4" t="s">
        <v>4013</v>
      </c>
      <c r="B1703" s="4" t="s">
        <v>6815</v>
      </c>
    </row>
    <row r="1704" spans="1:2" x14ac:dyDescent="0.2">
      <c r="A1704" s="4" t="s">
        <v>4013</v>
      </c>
      <c r="B1704" s="4" t="s">
        <v>6816</v>
      </c>
    </row>
    <row r="1705" spans="1:2" x14ac:dyDescent="0.2">
      <c r="A1705" s="4" t="s">
        <v>4013</v>
      </c>
      <c r="B1705" s="4" t="s">
        <v>6817</v>
      </c>
    </row>
    <row r="1706" spans="1:2" x14ac:dyDescent="0.2">
      <c r="A1706" s="4" t="s">
        <v>4013</v>
      </c>
      <c r="B1706" s="4" t="s">
        <v>6818</v>
      </c>
    </row>
    <row r="1707" spans="1:2" x14ac:dyDescent="0.2">
      <c r="A1707" s="4" t="s">
        <v>4013</v>
      </c>
      <c r="B1707" s="155" t="s">
        <v>6819</v>
      </c>
    </row>
    <row r="1708" spans="1:2" x14ac:dyDescent="0.2">
      <c r="A1708" s="4" t="s">
        <v>4013</v>
      </c>
      <c r="B1708" s="4" t="s">
        <v>6803</v>
      </c>
    </row>
    <row r="1709" spans="1:2" x14ac:dyDescent="0.2">
      <c r="A1709" s="4" t="s">
        <v>4013</v>
      </c>
      <c r="B1709" s="4" t="s">
        <v>6804</v>
      </c>
    </row>
    <row r="1710" spans="1:2" x14ac:dyDescent="0.2">
      <c r="A1710" s="4" t="s">
        <v>4013</v>
      </c>
      <c r="B1710" s="4" t="s">
        <v>6805</v>
      </c>
    </row>
    <row r="1711" spans="1:2" x14ac:dyDescent="0.2">
      <c r="A1711" s="4" t="s">
        <v>4013</v>
      </c>
      <c r="B1711" s="4" t="s">
        <v>6806</v>
      </c>
    </row>
    <row r="1712" spans="1:2" x14ac:dyDescent="0.2">
      <c r="A1712" s="4" t="s">
        <v>4013</v>
      </c>
      <c r="B1712" s="4" t="s">
        <v>6807</v>
      </c>
    </row>
    <row r="1713" spans="1:2" x14ac:dyDescent="0.2">
      <c r="A1713" s="4" t="s">
        <v>4013</v>
      </c>
      <c r="B1713" s="4" t="s">
        <v>6808</v>
      </c>
    </row>
    <row r="1714" spans="1:2" x14ac:dyDescent="0.2">
      <c r="A1714" s="4" t="s">
        <v>4013</v>
      </c>
      <c r="B1714" s="4" t="s">
        <v>6809</v>
      </c>
    </row>
    <row r="1715" spans="1:2" x14ac:dyDescent="0.2">
      <c r="A1715" s="4" t="s">
        <v>4013</v>
      </c>
      <c r="B1715" s="4" t="s">
        <v>6810</v>
      </c>
    </row>
    <row r="1716" spans="1:2" x14ac:dyDescent="0.2">
      <c r="A1716" s="4" t="s">
        <v>4013</v>
      </c>
      <c r="B1716" s="4" t="s">
        <v>6811</v>
      </c>
    </row>
    <row r="1717" spans="1:2" x14ac:dyDescent="0.2">
      <c r="A1717" s="4" t="s">
        <v>4013</v>
      </c>
      <c r="B1717" s="4" t="s">
        <v>6812</v>
      </c>
    </row>
    <row r="1718" spans="1:2" x14ac:dyDescent="0.2">
      <c r="A1718" s="4" t="s">
        <v>4013</v>
      </c>
      <c r="B1718" s="4" t="s">
        <v>6813</v>
      </c>
    </row>
    <row r="1719" spans="1:2" x14ac:dyDescent="0.2">
      <c r="A1719" s="4" t="s">
        <v>4013</v>
      </c>
      <c r="B1719" s="4" t="s">
        <v>6814</v>
      </c>
    </row>
    <row r="1720" spans="1:2" x14ac:dyDescent="0.2">
      <c r="A1720" s="4" t="s">
        <v>4013</v>
      </c>
      <c r="B1720" s="4" t="s">
        <v>6815</v>
      </c>
    </row>
    <row r="1721" spans="1:2" x14ac:dyDescent="0.2">
      <c r="A1721" s="4" t="s">
        <v>4013</v>
      </c>
      <c r="B1721" s="4" t="s">
        <v>6816</v>
      </c>
    </row>
    <row r="1722" spans="1:2" x14ac:dyDescent="0.2">
      <c r="A1722" s="4" t="s">
        <v>4013</v>
      </c>
      <c r="B1722" s="4" t="s">
        <v>6817</v>
      </c>
    </row>
    <row r="1723" spans="1:2" x14ac:dyDescent="0.2">
      <c r="A1723" s="4" t="s">
        <v>4013</v>
      </c>
      <c r="B1723" s="4" t="s">
        <v>6818</v>
      </c>
    </row>
    <row r="1724" spans="1:2" x14ac:dyDescent="0.2">
      <c r="A1724" s="4" t="s">
        <v>4013</v>
      </c>
      <c r="B1724" s="155" t="s">
        <v>6819</v>
      </c>
    </row>
    <row r="1725" spans="1:2" x14ac:dyDescent="0.2">
      <c r="A1725" s="4" t="s">
        <v>4013</v>
      </c>
      <c r="B1725" s="4" t="s">
        <v>6803</v>
      </c>
    </row>
    <row r="1726" spans="1:2" x14ac:dyDescent="0.2">
      <c r="A1726" s="4" t="s">
        <v>4013</v>
      </c>
      <c r="B1726" s="4" t="s">
        <v>6804</v>
      </c>
    </row>
    <row r="1727" spans="1:2" x14ac:dyDescent="0.2">
      <c r="A1727" s="4" t="s">
        <v>4013</v>
      </c>
      <c r="B1727" s="4" t="s">
        <v>6805</v>
      </c>
    </row>
    <row r="1728" spans="1:2" x14ac:dyDescent="0.2">
      <c r="A1728" s="4" t="s">
        <v>4013</v>
      </c>
      <c r="B1728" s="4" t="s">
        <v>6806</v>
      </c>
    </row>
    <row r="1729" spans="1:2" x14ac:dyDescent="0.2">
      <c r="A1729" s="4" t="s">
        <v>4013</v>
      </c>
      <c r="B1729" s="4" t="s">
        <v>6807</v>
      </c>
    </row>
    <row r="1730" spans="1:2" x14ac:dyDescent="0.2">
      <c r="A1730" s="4" t="s">
        <v>4013</v>
      </c>
      <c r="B1730" s="4" t="s">
        <v>6808</v>
      </c>
    </row>
    <row r="1731" spans="1:2" x14ac:dyDescent="0.2">
      <c r="A1731" s="4" t="s">
        <v>4013</v>
      </c>
      <c r="B1731" s="4" t="s">
        <v>6809</v>
      </c>
    </row>
    <row r="1732" spans="1:2" x14ac:dyDescent="0.2">
      <c r="A1732" s="4" t="s">
        <v>4013</v>
      </c>
      <c r="B1732" s="4" t="s">
        <v>6810</v>
      </c>
    </row>
    <row r="1733" spans="1:2" x14ac:dyDescent="0.2">
      <c r="A1733" s="4" t="s">
        <v>4013</v>
      </c>
      <c r="B1733" s="4" t="s">
        <v>6811</v>
      </c>
    </row>
    <row r="1734" spans="1:2" x14ac:dyDescent="0.2">
      <c r="A1734" s="4" t="s">
        <v>4013</v>
      </c>
      <c r="B1734" s="4" t="s">
        <v>6812</v>
      </c>
    </row>
    <row r="1735" spans="1:2" x14ac:dyDescent="0.2">
      <c r="A1735" s="4" t="s">
        <v>4013</v>
      </c>
      <c r="B1735" s="4" t="s">
        <v>6813</v>
      </c>
    </row>
    <row r="1736" spans="1:2" x14ac:dyDescent="0.2">
      <c r="A1736" s="4" t="s">
        <v>4013</v>
      </c>
      <c r="B1736" s="4" t="s">
        <v>6814</v>
      </c>
    </row>
    <row r="1737" spans="1:2" x14ac:dyDescent="0.2">
      <c r="A1737" s="4" t="s">
        <v>4013</v>
      </c>
      <c r="B1737" s="4" t="s">
        <v>6815</v>
      </c>
    </row>
    <row r="1738" spans="1:2" x14ac:dyDescent="0.2">
      <c r="A1738" s="4" t="s">
        <v>4013</v>
      </c>
      <c r="B1738" s="4" t="s">
        <v>6816</v>
      </c>
    </row>
    <row r="1739" spans="1:2" x14ac:dyDescent="0.2">
      <c r="A1739" s="4" t="s">
        <v>4013</v>
      </c>
      <c r="B1739" s="4" t="s">
        <v>6817</v>
      </c>
    </row>
    <row r="1740" spans="1:2" x14ac:dyDescent="0.2">
      <c r="A1740" s="4" t="s">
        <v>4013</v>
      </c>
      <c r="B1740" s="4" t="s">
        <v>6818</v>
      </c>
    </row>
    <row r="1741" spans="1:2" x14ac:dyDescent="0.2">
      <c r="A1741" s="4" t="s">
        <v>4013</v>
      </c>
      <c r="B1741" s="155" t="s">
        <v>6819</v>
      </c>
    </row>
    <row r="1742" spans="1:2" x14ac:dyDescent="0.2">
      <c r="A1742" s="4" t="s">
        <v>4013</v>
      </c>
      <c r="B1742" s="4" t="s">
        <v>6751</v>
      </c>
    </row>
    <row r="1743" spans="1:2" x14ac:dyDescent="0.2">
      <c r="A1743" s="4" t="s">
        <v>4013</v>
      </c>
      <c r="B1743" s="4" t="s">
        <v>3935</v>
      </c>
    </row>
    <row r="1744" spans="1:2" x14ac:dyDescent="0.2">
      <c r="A1744" s="4" t="s">
        <v>4013</v>
      </c>
      <c r="B1744" s="4" t="s">
        <v>6803</v>
      </c>
    </row>
    <row r="1745" spans="1:2" x14ac:dyDescent="0.2">
      <c r="A1745" s="4" t="s">
        <v>4013</v>
      </c>
      <c r="B1745" s="4" t="s">
        <v>6804</v>
      </c>
    </row>
    <row r="1746" spans="1:2" x14ac:dyDescent="0.2">
      <c r="A1746" s="4" t="s">
        <v>4013</v>
      </c>
      <c r="B1746" s="4" t="s">
        <v>6805</v>
      </c>
    </row>
    <row r="1747" spans="1:2" x14ac:dyDescent="0.2">
      <c r="A1747" s="4" t="s">
        <v>4013</v>
      </c>
      <c r="B1747" s="4" t="s">
        <v>6806</v>
      </c>
    </row>
    <row r="1748" spans="1:2" x14ac:dyDescent="0.2">
      <c r="A1748" s="4" t="s">
        <v>4013</v>
      </c>
      <c r="B1748" s="4" t="s">
        <v>6807</v>
      </c>
    </row>
    <row r="1749" spans="1:2" x14ac:dyDescent="0.2">
      <c r="A1749" s="4" t="s">
        <v>4013</v>
      </c>
      <c r="B1749" s="4" t="s">
        <v>6808</v>
      </c>
    </row>
    <row r="1750" spans="1:2" x14ac:dyDescent="0.2">
      <c r="A1750" s="4" t="s">
        <v>4013</v>
      </c>
      <c r="B1750" s="4" t="s">
        <v>6809</v>
      </c>
    </row>
    <row r="1751" spans="1:2" x14ac:dyDescent="0.2">
      <c r="A1751" s="4" t="s">
        <v>4013</v>
      </c>
      <c r="B1751" s="4" t="s">
        <v>6810</v>
      </c>
    </row>
    <row r="1752" spans="1:2" x14ac:dyDescent="0.2">
      <c r="A1752" s="4" t="s">
        <v>4013</v>
      </c>
      <c r="B1752" s="4" t="s">
        <v>6811</v>
      </c>
    </row>
    <row r="1753" spans="1:2" x14ac:dyDescent="0.2">
      <c r="A1753" s="4" t="s">
        <v>4013</v>
      </c>
      <c r="B1753" s="4" t="s">
        <v>6812</v>
      </c>
    </row>
    <row r="1754" spans="1:2" x14ac:dyDescent="0.2">
      <c r="A1754" s="4" t="s">
        <v>4013</v>
      </c>
      <c r="B1754" s="4" t="s">
        <v>6813</v>
      </c>
    </row>
    <row r="1755" spans="1:2" x14ac:dyDescent="0.2">
      <c r="A1755" s="4" t="s">
        <v>4013</v>
      </c>
      <c r="B1755" s="4" t="s">
        <v>6815</v>
      </c>
    </row>
    <row r="1756" spans="1:2" x14ac:dyDescent="0.2">
      <c r="A1756" s="4" t="s">
        <v>4013</v>
      </c>
      <c r="B1756" s="4" t="s">
        <v>6814</v>
      </c>
    </row>
    <row r="1757" spans="1:2" x14ac:dyDescent="0.2">
      <c r="A1757" s="4" t="s">
        <v>4013</v>
      </c>
      <c r="B1757" s="4" t="s">
        <v>6816</v>
      </c>
    </row>
    <row r="1758" spans="1:2" x14ac:dyDescent="0.2">
      <c r="A1758" s="4" t="s">
        <v>4013</v>
      </c>
      <c r="B1758" s="4" t="s">
        <v>6817</v>
      </c>
    </row>
    <row r="1759" spans="1:2" x14ac:dyDescent="0.2">
      <c r="A1759" s="4" t="s">
        <v>4013</v>
      </c>
      <c r="B1759" s="4" t="s">
        <v>6818</v>
      </c>
    </row>
    <row r="1760" spans="1:2" x14ac:dyDescent="0.2">
      <c r="A1760" s="4" t="s">
        <v>4013</v>
      </c>
      <c r="B1760" s="155" t="s">
        <v>6819</v>
      </c>
    </row>
    <row r="1761" spans="1:2" x14ac:dyDescent="0.2">
      <c r="A1761" s="4" t="s">
        <v>4013</v>
      </c>
      <c r="B1761" s="4" t="s">
        <v>6803</v>
      </c>
    </row>
    <row r="1762" spans="1:2" x14ac:dyDescent="0.2">
      <c r="A1762" s="4" t="s">
        <v>4013</v>
      </c>
      <c r="B1762" s="4" t="s">
        <v>6804</v>
      </c>
    </row>
    <row r="1763" spans="1:2" x14ac:dyDescent="0.2">
      <c r="A1763" s="4" t="s">
        <v>4013</v>
      </c>
      <c r="B1763" s="4" t="s">
        <v>6805</v>
      </c>
    </row>
    <row r="1764" spans="1:2" x14ac:dyDescent="0.2">
      <c r="A1764" s="4" t="s">
        <v>4013</v>
      </c>
      <c r="B1764" s="4" t="s">
        <v>6806</v>
      </c>
    </row>
    <row r="1765" spans="1:2" x14ac:dyDescent="0.2">
      <c r="A1765" s="4" t="s">
        <v>4013</v>
      </c>
      <c r="B1765" s="4" t="s">
        <v>6807</v>
      </c>
    </row>
    <row r="1766" spans="1:2" x14ac:dyDescent="0.2">
      <c r="A1766" s="4" t="s">
        <v>4013</v>
      </c>
      <c r="B1766" s="4" t="s">
        <v>6808</v>
      </c>
    </row>
    <row r="1767" spans="1:2" x14ac:dyDescent="0.2">
      <c r="A1767" s="4" t="s">
        <v>4013</v>
      </c>
      <c r="B1767" s="4" t="s">
        <v>6809</v>
      </c>
    </row>
    <row r="1768" spans="1:2" x14ac:dyDescent="0.2">
      <c r="A1768" s="4" t="s">
        <v>4013</v>
      </c>
      <c r="B1768" s="4" t="s">
        <v>6810</v>
      </c>
    </row>
    <row r="1769" spans="1:2" x14ac:dyDescent="0.2">
      <c r="A1769" s="4" t="s">
        <v>4013</v>
      </c>
      <c r="B1769" s="4" t="s">
        <v>6811</v>
      </c>
    </row>
    <row r="1770" spans="1:2" x14ac:dyDescent="0.2">
      <c r="A1770" s="4" t="s">
        <v>4013</v>
      </c>
      <c r="B1770" s="4" t="s">
        <v>6812</v>
      </c>
    </row>
    <row r="1771" spans="1:2" x14ac:dyDescent="0.2">
      <c r="A1771" s="4" t="s">
        <v>4013</v>
      </c>
      <c r="B1771" s="4" t="s">
        <v>6813</v>
      </c>
    </row>
    <row r="1772" spans="1:2" x14ac:dyDescent="0.2">
      <c r="A1772" s="4" t="s">
        <v>4013</v>
      </c>
      <c r="B1772" s="4" t="s">
        <v>6814</v>
      </c>
    </row>
    <row r="1773" spans="1:2" x14ac:dyDescent="0.2">
      <c r="A1773" s="4" t="s">
        <v>4013</v>
      </c>
      <c r="B1773" s="4" t="s">
        <v>6815</v>
      </c>
    </row>
    <row r="1774" spans="1:2" x14ac:dyDescent="0.2">
      <c r="A1774" s="4" t="s">
        <v>4013</v>
      </c>
      <c r="B1774" s="4" t="s">
        <v>6816</v>
      </c>
    </row>
    <row r="1775" spans="1:2" x14ac:dyDescent="0.2">
      <c r="A1775" s="4" t="s">
        <v>4013</v>
      </c>
      <c r="B1775" s="4" t="s">
        <v>6817</v>
      </c>
    </row>
    <row r="1776" spans="1:2" x14ac:dyDescent="0.2">
      <c r="A1776" s="4" t="s">
        <v>4013</v>
      </c>
      <c r="B1776" s="4" t="s">
        <v>6818</v>
      </c>
    </row>
    <row r="1777" spans="1:2" x14ac:dyDescent="0.2">
      <c r="A1777" s="4" t="s">
        <v>4013</v>
      </c>
      <c r="B1777" s="155" t="s">
        <v>6819</v>
      </c>
    </row>
    <row r="1778" spans="1:2" x14ac:dyDescent="0.2">
      <c r="A1778" s="4" t="s">
        <v>4013</v>
      </c>
      <c r="B1778" s="4" t="s">
        <v>6803</v>
      </c>
    </row>
    <row r="1779" spans="1:2" x14ac:dyDescent="0.2">
      <c r="A1779" s="4" t="s">
        <v>4013</v>
      </c>
      <c r="B1779" s="4" t="s">
        <v>6804</v>
      </c>
    </row>
    <row r="1780" spans="1:2" x14ac:dyDescent="0.2">
      <c r="A1780" s="4" t="s">
        <v>4013</v>
      </c>
      <c r="B1780" s="4" t="s">
        <v>6805</v>
      </c>
    </row>
    <row r="1781" spans="1:2" x14ac:dyDescent="0.2">
      <c r="A1781" s="4" t="s">
        <v>4013</v>
      </c>
      <c r="B1781" s="4" t="s">
        <v>6806</v>
      </c>
    </row>
    <row r="1782" spans="1:2" x14ac:dyDescent="0.2">
      <c r="A1782" s="4" t="s">
        <v>4013</v>
      </c>
      <c r="B1782" s="4" t="s">
        <v>6807</v>
      </c>
    </row>
    <row r="1783" spans="1:2" x14ac:dyDescent="0.2">
      <c r="A1783" s="4" t="s">
        <v>4013</v>
      </c>
      <c r="B1783" s="4" t="s">
        <v>6808</v>
      </c>
    </row>
    <row r="1784" spans="1:2" x14ac:dyDescent="0.2">
      <c r="A1784" s="4" t="s">
        <v>4013</v>
      </c>
      <c r="B1784" s="4" t="s">
        <v>6809</v>
      </c>
    </row>
    <row r="1785" spans="1:2" x14ac:dyDescent="0.2">
      <c r="A1785" s="4" t="s">
        <v>4013</v>
      </c>
      <c r="B1785" s="4" t="s">
        <v>6810</v>
      </c>
    </row>
    <row r="1786" spans="1:2" x14ac:dyDescent="0.2">
      <c r="A1786" s="4" t="s">
        <v>4013</v>
      </c>
      <c r="B1786" s="4" t="s">
        <v>6811</v>
      </c>
    </row>
    <row r="1787" spans="1:2" x14ac:dyDescent="0.2">
      <c r="A1787" s="4" t="s">
        <v>4013</v>
      </c>
      <c r="B1787" s="4" t="s">
        <v>6812</v>
      </c>
    </row>
    <row r="1788" spans="1:2" x14ac:dyDescent="0.2">
      <c r="A1788" s="4" t="s">
        <v>4013</v>
      </c>
      <c r="B1788" s="4" t="s">
        <v>6813</v>
      </c>
    </row>
    <row r="1789" spans="1:2" x14ac:dyDescent="0.2">
      <c r="A1789" s="4" t="s">
        <v>4013</v>
      </c>
      <c r="B1789" s="4" t="s">
        <v>6814</v>
      </c>
    </row>
    <row r="1790" spans="1:2" x14ac:dyDescent="0.2">
      <c r="A1790" s="4" t="s">
        <v>4013</v>
      </c>
      <c r="B1790" s="4" t="s">
        <v>6815</v>
      </c>
    </row>
    <row r="1791" spans="1:2" x14ac:dyDescent="0.2">
      <c r="A1791" s="4" t="s">
        <v>4013</v>
      </c>
      <c r="B1791" s="4" t="s">
        <v>6816</v>
      </c>
    </row>
    <row r="1792" spans="1:2" x14ac:dyDescent="0.2">
      <c r="A1792" s="4" t="s">
        <v>4013</v>
      </c>
      <c r="B1792" s="4" t="s">
        <v>6817</v>
      </c>
    </row>
    <row r="1793" spans="1:2" x14ac:dyDescent="0.2">
      <c r="A1793" s="4" t="s">
        <v>4013</v>
      </c>
      <c r="B1793" s="4" t="s">
        <v>6818</v>
      </c>
    </row>
    <row r="1794" spans="1:2" x14ac:dyDescent="0.2">
      <c r="A1794" s="4" t="s">
        <v>4013</v>
      </c>
      <c r="B1794" s="155" t="s">
        <v>6820</v>
      </c>
    </row>
    <row r="1795" spans="1:2" x14ac:dyDescent="0.2">
      <c r="A1795" s="4" t="s">
        <v>4013</v>
      </c>
      <c r="B1795" s="4" t="s">
        <v>6803</v>
      </c>
    </row>
    <row r="1796" spans="1:2" x14ac:dyDescent="0.2">
      <c r="A1796" s="4" t="s">
        <v>4013</v>
      </c>
      <c r="B1796" s="4" t="s">
        <v>6804</v>
      </c>
    </row>
    <row r="1797" spans="1:2" x14ac:dyDescent="0.2">
      <c r="A1797" s="4" t="s">
        <v>4013</v>
      </c>
      <c r="B1797" s="4" t="s">
        <v>6805</v>
      </c>
    </row>
    <row r="1798" spans="1:2" x14ac:dyDescent="0.2">
      <c r="A1798" s="4" t="s">
        <v>4013</v>
      </c>
      <c r="B1798" s="4" t="s">
        <v>6806</v>
      </c>
    </row>
    <row r="1799" spans="1:2" x14ac:dyDescent="0.2">
      <c r="A1799" s="4" t="s">
        <v>4013</v>
      </c>
      <c r="B1799" s="4" t="s">
        <v>6807</v>
      </c>
    </row>
    <row r="1800" spans="1:2" x14ac:dyDescent="0.2">
      <c r="A1800" s="4" t="s">
        <v>4013</v>
      </c>
      <c r="B1800" s="4" t="s">
        <v>6808</v>
      </c>
    </row>
    <row r="1801" spans="1:2" x14ac:dyDescent="0.2">
      <c r="A1801" s="4" t="s">
        <v>4013</v>
      </c>
      <c r="B1801" s="4" t="s">
        <v>6809</v>
      </c>
    </row>
    <row r="1802" spans="1:2" x14ac:dyDescent="0.2">
      <c r="A1802" s="4" t="s">
        <v>4013</v>
      </c>
      <c r="B1802" s="4" t="s">
        <v>6810</v>
      </c>
    </row>
    <row r="1803" spans="1:2" x14ac:dyDescent="0.2">
      <c r="A1803" s="4" t="s">
        <v>4013</v>
      </c>
      <c r="B1803" s="4" t="s">
        <v>6811</v>
      </c>
    </row>
    <row r="1804" spans="1:2" x14ac:dyDescent="0.2">
      <c r="A1804" s="4" t="s">
        <v>4013</v>
      </c>
      <c r="B1804" s="4" t="s">
        <v>6812</v>
      </c>
    </row>
    <row r="1805" spans="1:2" x14ac:dyDescent="0.2">
      <c r="A1805" s="4" t="s">
        <v>4013</v>
      </c>
      <c r="B1805" s="4" t="s">
        <v>6813</v>
      </c>
    </row>
    <row r="1806" spans="1:2" x14ac:dyDescent="0.2">
      <c r="A1806" s="4" t="s">
        <v>4013</v>
      </c>
      <c r="B1806" s="4" t="s">
        <v>6814</v>
      </c>
    </row>
    <row r="1807" spans="1:2" x14ac:dyDescent="0.2">
      <c r="A1807" s="4" t="s">
        <v>4013</v>
      </c>
      <c r="B1807" s="4" t="s">
        <v>6815</v>
      </c>
    </row>
    <row r="1808" spans="1:2" x14ac:dyDescent="0.2">
      <c r="A1808" s="4" t="s">
        <v>4013</v>
      </c>
      <c r="B1808" s="4" t="s">
        <v>6816</v>
      </c>
    </row>
    <row r="1809" spans="1:2" x14ac:dyDescent="0.2">
      <c r="A1809" s="4" t="s">
        <v>4013</v>
      </c>
      <c r="B1809" s="4" t="s">
        <v>6817</v>
      </c>
    </row>
    <row r="1810" spans="1:2" x14ac:dyDescent="0.2">
      <c r="A1810" s="4" t="s">
        <v>4013</v>
      </c>
      <c r="B1810" s="4" t="s">
        <v>6818</v>
      </c>
    </row>
    <row r="1811" spans="1:2" x14ac:dyDescent="0.2">
      <c r="A1811" s="4" t="s">
        <v>4013</v>
      </c>
      <c r="B1811" s="155" t="s">
        <v>6819</v>
      </c>
    </row>
    <row r="1812" spans="1:2" x14ac:dyDescent="0.2">
      <c r="A1812" s="4" t="s">
        <v>4013</v>
      </c>
      <c r="B1812" s="4" t="s">
        <v>6803</v>
      </c>
    </row>
    <row r="1813" spans="1:2" x14ac:dyDescent="0.2">
      <c r="A1813" s="4" t="s">
        <v>4013</v>
      </c>
      <c r="B1813" s="4" t="s">
        <v>6804</v>
      </c>
    </row>
    <row r="1814" spans="1:2" x14ac:dyDescent="0.2">
      <c r="A1814" s="4" t="s">
        <v>4013</v>
      </c>
      <c r="B1814" s="4" t="s">
        <v>6805</v>
      </c>
    </row>
    <row r="1815" spans="1:2" x14ac:dyDescent="0.2">
      <c r="A1815" s="4" t="s">
        <v>4013</v>
      </c>
      <c r="B1815" s="4" t="s">
        <v>6806</v>
      </c>
    </row>
    <row r="1816" spans="1:2" x14ac:dyDescent="0.2">
      <c r="A1816" s="4" t="s">
        <v>4013</v>
      </c>
      <c r="B1816" s="4" t="s">
        <v>6807</v>
      </c>
    </row>
    <row r="1817" spans="1:2" x14ac:dyDescent="0.2">
      <c r="A1817" s="4" t="s">
        <v>4013</v>
      </c>
      <c r="B1817" s="4" t="s">
        <v>6808</v>
      </c>
    </row>
    <row r="1818" spans="1:2" x14ac:dyDescent="0.2">
      <c r="A1818" s="4" t="s">
        <v>4013</v>
      </c>
      <c r="B1818" s="4" t="s">
        <v>6809</v>
      </c>
    </row>
    <row r="1819" spans="1:2" x14ac:dyDescent="0.2">
      <c r="A1819" s="4" t="s">
        <v>4013</v>
      </c>
      <c r="B1819" s="4" t="s">
        <v>6810</v>
      </c>
    </row>
    <row r="1820" spans="1:2" x14ac:dyDescent="0.2">
      <c r="A1820" s="4" t="s">
        <v>4013</v>
      </c>
      <c r="B1820" s="4" t="s">
        <v>6811</v>
      </c>
    </row>
    <row r="1821" spans="1:2" x14ac:dyDescent="0.2">
      <c r="A1821" s="4" t="s">
        <v>4013</v>
      </c>
      <c r="B1821" s="4" t="s">
        <v>6812</v>
      </c>
    </row>
    <row r="1822" spans="1:2" x14ac:dyDescent="0.2">
      <c r="A1822" s="4" t="s">
        <v>4013</v>
      </c>
      <c r="B1822" s="4" t="s">
        <v>6813</v>
      </c>
    </row>
    <row r="1823" spans="1:2" x14ac:dyDescent="0.2">
      <c r="A1823" s="4" t="s">
        <v>4013</v>
      </c>
      <c r="B1823" s="4" t="s">
        <v>6815</v>
      </c>
    </row>
    <row r="1824" spans="1:2" x14ac:dyDescent="0.2">
      <c r="A1824" s="4" t="s">
        <v>4013</v>
      </c>
      <c r="B1824" s="4" t="s">
        <v>6814</v>
      </c>
    </row>
    <row r="1825" spans="1:2" x14ac:dyDescent="0.2">
      <c r="A1825" s="4" t="s">
        <v>4013</v>
      </c>
      <c r="B1825" s="4" t="s">
        <v>6816</v>
      </c>
    </row>
    <row r="1826" spans="1:2" x14ac:dyDescent="0.2">
      <c r="A1826" s="4" t="s">
        <v>4013</v>
      </c>
      <c r="B1826" s="4" t="s">
        <v>6817</v>
      </c>
    </row>
    <row r="1827" spans="1:2" x14ac:dyDescent="0.2">
      <c r="A1827" s="4" t="s">
        <v>4013</v>
      </c>
      <c r="B1827" s="4" t="s">
        <v>6818</v>
      </c>
    </row>
    <row r="1828" spans="1:2" x14ac:dyDescent="0.2">
      <c r="A1828" s="4" t="s">
        <v>4013</v>
      </c>
      <c r="B1828" s="155" t="s">
        <v>6819</v>
      </c>
    </row>
    <row r="1829" spans="1:2" x14ac:dyDescent="0.2">
      <c r="A1829" s="4" t="s">
        <v>4013</v>
      </c>
      <c r="B1829" s="4" t="s">
        <v>6803</v>
      </c>
    </row>
    <row r="1830" spans="1:2" x14ac:dyDescent="0.2">
      <c r="A1830" s="4" t="s">
        <v>4013</v>
      </c>
      <c r="B1830" s="4" t="s">
        <v>6804</v>
      </c>
    </row>
    <row r="1831" spans="1:2" x14ac:dyDescent="0.2">
      <c r="A1831" s="4" t="s">
        <v>4013</v>
      </c>
      <c r="B1831" s="4" t="s">
        <v>6805</v>
      </c>
    </row>
    <row r="1832" spans="1:2" x14ac:dyDescent="0.2">
      <c r="A1832" s="4" t="s">
        <v>4013</v>
      </c>
      <c r="B1832" s="4" t="s">
        <v>6806</v>
      </c>
    </row>
    <row r="1833" spans="1:2" x14ac:dyDescent="0.2">
      <c r="A1833" s="4" t="s">
        <v>4013</v>
      </c>
      <c r="B1833" s="4" t="s">
        <v>6807</v>
      </c>
    </row>
    <row r="1834" spans="1:2" x14ac:dyDescent="0.2">
      <c r="A1834" s="4" t="s">
        <v>4013</v>
      </c>
      <c r="B1834" s="4" t="s">
        <v>6808</v>
      </c>
    </row>
    <row r="1835" spans="1:2" x14ac:dyDescent="0.2">
      <c r="A1835" s="4" t="s">
        <v>4013</v>
      </c>
      <c r="B1835" s="4" t="s">
        <v>6809</v>
      </c>
    </row>
    <row r="1836" spans="1:2" x14ac:dyDescent="0.2">
      <c r="A1836" s="4" t="s">
        <v>4013</v>
      </c>
      <c r="B1836" s="4" t="s">
        <v>6810</v>
      </c>
    </row>
    <row r="1837" spans="1:2" x14ac:dyDescent="0.2">
      <c r="A1837" s="4" t="s">
        <v>4013</v>
      </c>
      <c r="B1837" s="4" t="s">
        <v>6811</v>
      </c>
    </row>
    <row r="1838" spans="1:2" x14ac:dyDescent="0.2">
      <c r="A1838" s="4" t="s">
        <v>4013</v>
      </c>
      <c r="B1838" s="4" t="s">
        <v>6812</v>
      </c>
    </row>
    <row r="1839" spans="1:2" x14ac:dyDescent="0.2">
      <c r="A1839" s="4" t="s">
        <v>4013</v>
      </c>
      <c r="B1839" s="4" t="s">
        <v>6813</v>
      </c>
    </row>
    <row r="1840" spans="1:2" x14ac:dyDescent="0.2">
      <c r="A1840" s="4" t="s">
        <v>4013</v>
      </c>
      <c r="B1840" s="4" t="s">
        <v>6814</v>
      </c>
    </row>
    <row r="1841" spans="1:2" x14ac:dyDescent="0.2">
      <c r="A1841" s="4" t="s">
        <v>4013</v>
      </c>
      <c r="B1841" s="4" t="s">
        <v>6815</v>
      </c>
    </row>
    <row r="1842" spans="1:2" x14ac:dyDescent="0.2">
      <c r="A1842" s="4" t="s">
        <v>4013</v>
      </c>
      <c r="B1842" s="4" t="s">
        <v>6816</v>
      </c>
    </row>
    <row r="1843" spans="1:2" x14ac:dyDescent="0.2">
      <c r="A1843" s="4" t="s">
        <v>4013</v>
      </c>
      <c r="B1843" s="4" t="s">
        <v>6817</v>
      </c>
    </row>
    <row r="1844" spans="1:2" x14ac:dyDescent="0.2">
      <c r="A1844" s="4" t="s">
        <v>4013</v>
      </c>
      <c r="B1844" s="4" t="s">
        <v>6818</v>
      </c>
    </row>
    <row r="1845" spans="1:2" x14ac:dyDescent="0.2">
      <c r="A1845" s="4" t="s">
        <v>4013</v>
      </c>
      <c r="B1845" s="155" t="s">
        <v>6819</v>
      </c>
    </row>
    <row r="1846" spans="1:2" x14ac:dyDescent="0.2">
      <c r="A1846" s="4" t="s">
        <v>4013</v>
      </c>
      <c r="B1846" s="4" t="s">
        <v>6803</v>
      </c>
    </row>
    <row r="1847" spans="1:2" x14ac:dyDescent="0.2">
      <c r="A1847" s="4" t="s">
        <v>4013</v>
      </c>
      <c r="B1847" s="4" t="s">
        <v>6804</v>
      </c>
    </row>
    <row r="1848" spans="1:2" x14ac:dyDescent="0.2">
      <c r="A1848" s="4" t="s">
        <v>4013</v>
      </c>
      <c r="B1848" s="4" t="s">
        <v>6805</v>
      </c>
    </row>
    <row r="1849" spans="1:2" x14ac:dyDescent="0.2">
      <c r="A1849" s="4" t="s">
        <v>4013</v>
      </c>
      <c r="B1849" s="4" t="s">
        <v>6806</v>
      </c>
    </row>
    <row r="1850" spans="1:2" x14ac:dyDescent="0.2">
      <c r="A1850" s="4" t="s">
        <v>4013</v>
      </c>
      <c r="B1850" s="4" t="s">
        <v>6807</v>
      </c>
    </row>
    <row r="1851" spans="1:2" x14ac:dyDescent="0.2">
      <c r="A1851" s="4" t="s">
        <v>4013</v>
      </c>
      <c r="B1851" s="4" t="s">
        <v>6808</v>
      </c>
    </row>
    <row r="1852" spans="1:2" x14ac:dyDescent="0.2">
      <c r="A1852" s="4" t="s">
        <v>4013</v>
      </c>
      <c r="B1852" s="4" t="s">
        <v>6809</v>
      </c>
    </row>
    <row r="1853" spans="1:2" x14ac:dyDescent="0.2">
      <c r="A1853" s="4" t="s">
        <v>4013</v>
      </c>
      <c r="B1853" s="4" t="s">
        <v>6810</v>
      </c>
    </row>
    <row r="1854" spans="1:2" x14ac:dyDescent="0.2">
      <c r="A1854" s="4" t="s">
        <v>4013</v>
      </c>
      <c r="B1854" s="4" t="s">
        <v>6811</v>
      </c>
    </row>
    <row r="1855" spans="1:2" x14ac:dyDescent="0.2">
      <c r="A1855" s="4" t="s">
        <v>4013</v>
      </c>
      <c r="B1855" s="4" t="s">
        <v>6812</v>
      </c>
    </row>
    <row r="1856" spans="1:2" x14ac:dyDescent="0.2">
      <c r="A1856" s="4" t="s">
        <v>4013</v>
      </c>
      <c r="B1856" s="4" t="s">
        <v>6813</v>
      </c>
    </row>
    <row r="1857" spans="1:2" x14ac:dyDescent="0.2">
      <c r="A1857" s="4" t="s">
        <v>4013</v>
      </c>
      <c r="B1857" s="4" t="s">
        <v>6814</v>
      </c>
    </row>
    <row r="1858" spans="1:2" x14ac:dyDescent="0.2">
      <c r="A1858" s="4" t="s">
        <v>4013</v>
      </c>
      <c r="B1858" s="4" t="s">
        <v>6815</v>
      </c>
    </row>
    <row r="1859" spans="1:2" x14ac:dyDescent="0.2">
      <c r="A1859" s="4" t="s">
        <v>4013</v>
      </c>
      <c r="B1859" s="4" t="s">
        <v>6816</v>
      </c>
    </row>
    <row r="1860" spans="1:2" x14ac:dyDescent="0.2">
      <c r="A1860" s="4" t="s">
        <v>4013</v>
      </c>
      <c r="B1860" s="4" t="s">
        <v>6817</v>
      </c>
    </row>
    <row r="1861" spans="1:2" x14ac:dyDescent="0.2">
      <c r="A1861" s="4" t="s">
        <v>4013</v>
      </c>
      <c r="B1861" s="4" t="s">
        <v>6818</v>
      </c>
    </row>
    <row r="1862" spans="1:2" x14ac:dyDescent="0.2">
      <c r="A1862" s="4" t="s">
        <v>4013</v>
      </c>
      <c r="B1862" s="155" t="s">
        <v>6819</v>
      </c>
    </row>
    <row r="1863" spans="1:2" x14ac:dyDescent="0.2">
      <c r="A1863" s="4" t="s">
        <v>4013</v>
      </c>
      <c r="B1863" s="4" t="s">
        <v>6803</v>
      </c>
    </row>
    <row r="1864" spans="1:2" x14ac:dyDescent="0.2">
      <c r="A1864" s="4" t="s">
        <v>4013</v>
      </c>
      <c r="B1864" s="4" t="s">
        <v>6804</v>
      </c>
    </row>
    <row r="1865" spans="1:2" x14ac:dyDescent="0.2">
      <c r="A1865" s="4" t="s">
        <v>4013</v>
      </c>
      <c r="B1865" s="4" t="s">
        <v>6805</v>
      </c>
    </row>
    <row r="1866" spans="1:2" x14ac:dyDescent="0.2">
      <c r="A1866" s="4" t="s">
        <v>4013</v>
      </c>
      <c r="B1866" s="4" t="s">
        <v>6806</v>
      </c>
    </row>
    <row r="1867" spans="1:2" x14ac:dyDescent="0.2">
      <c r="A1867" s="4" t="s">
        <v>4013</v>
      </c>
      <c r="B1867" s="4" t="s">
        <v>6807</v>
      </c>
    </row>
    <row r="1868" spans="1:2" x14ac:dyDescent="0.2">
      <c r="A1868" s="4" t="s">
        <v>4013</v>
      </c>
      <c r="B1868" s="4" t="s">
        <v>6808</v>
      </c>
    </row>
    <row r="1869" spans="1:2" x14ac:dyDescent="0.2">
      <c r="A1869" s="4" t="s">
        <v>4013</v>
      </c>
      <c r="B1869" s="4" t="s">
        <v>6809</v>
      </c>
    </row>
    <row r="1870" spans="1:2" x14ac:dyDescent="0.2">
      <c r="A1870" s="4" t="s">
        <v>4013</v>
      </c>
      <c r="B1870" s="4" t="s">
        <v>6810</v>
      </c>
    </row>
    <row r="1871" spans="1:2" x14ac:dyDescent="0.2">
      <c r="A1871" s="4" t="s">
        <v>4013</v>
      </c>
      <c r="B1871" s="4" t="s">
        <v>6811</v>
      </c>
    </row>
    <row r="1872" spans="1:2" x14ac:dyDescent="0.2">
      <c r="A1872" s="4" t="s">
        <v>4013</v>
      </c>
      <c r="B1872" s="4" t="s">
        <v>6812</v>
      </c>
    </row>
    <row r="1873" spans="1:2" x14ac:dyDescent="0.2">
      <c r="A1873" s="4" t="s">
        <v>4013</v>
      </c>
      <c r="B1873" s="4" t="s">
        <v>6813</v>
      </c>
    </row>
    <row r="1874" spans="1:2" x14ac:dyDescent="0.2">
      <c r="A1874" s="4" t="s">
        <v>4013</v>
      </c>
      <c r="B1874" s="4" t="s">
        <v>6814</v>
      </c>
    </row>
    <row r="1875" spans="1:2" x14ac:dyDescent="0.2">
      <c r="A1875" s="4" t="s">
        <v>4013</v>
      </c>
      <c r="B1875" s="4" t="s">
        <v>6815</v>
      </c>
    </row>
    <row r="1876" spans="1:2" x14ac:dyDescent="0.2">
      <c r="A1876" s="4" t="s">
        <v>4013</v>
      </c>
      <c r="B1876" s="4" t="s">
        <v>6816</v>
      </c>
    </row>
    <row r="1877" spans="1:2" x14ac:dyDescent="0.2">
      <c r="A1877" s="4" t="s">
        <v>4013</v>
      </c>
      <c r="B1877" s="4" t="s">
        <v>6817</v>
      </c>
    </row>
    <row r="1878" spans="1:2" x14ac:dyDescent="0.2">
      <c r="A1878" s="4" t="s">
        <v>4013</v>
      </c>
      <c r="B1878" s="4" t="s">
        <v>6818</v>
      </c>
    </row>
    <row r="1879" spans="1:2" x14ac:dyDescent="0.2">
      <c r="A1879" s="4" t="s">
        <v>4013</v>
      </c>
      <c r="B1879" s="155" t="s">
        <v>6819</v>
      </c>
    </row>
    <row r="1880" spans="1:2" x14ac:dyDescent="0.2">
      <c r="A1880" s="4" t="s">
        <v>4013</v>
      </c>
      <c r="B1880" s="4" t="s">
        <v>6803</v>
      </c>
    </row>
    <row r="1881" spans="1:2" x14ac:dyDescent="0.2">
      <c r="A1881" s="4" t="s">
        <v>4013</v>
      </c>
      <c r="B1881" s="4" t="s">
        <v>6804</v>
      </c>
    </row>
    <row r="1882" spans="1:2" x14ac:dyDescent="0.2">
      <c r="A1882" s="4" t="s">
        <v>4013</v>
      </c>
      <c r="B1882" s="4" t="s">
        <v>6805</v>
      </c>
    </row>
    <row r="1883" spans="1:2" x14ac:dyDescent="0.2">
      <c r="A1883" s="4" t="s">
        <v>4013</v>
      </c>
      <c r="B1883" s="4" t="s">
        <v>6806</v>
      </c>
    </row>
    <row r="1884" spans="1:2" x14ac:dyDescent="0.2">
      <c r="A1884" s="4" t="s">
        <v>4013</v>
      </c>
      <c r="B1884" s="4" t="s">
        <v>6807</v>
      </c>
    </row>
    <row r="1885" spans="1:2" x14ac:dyDescent="0.2">
      <c r="A1885" s="4" t="s">
        <v>4013</v>
      </c>
      <c r="B1885" s="4" t="s">
        <v>6808</v>
      </c>
    </row>
    <row r="1886" spans="1:2" x14ac:dyDescent="0.2">
      <c r="A1886" s="4" t="s">
        <v>4013</v>
      </c>
      <c r="B1886" s="4" t="s">
        <v>6809</v>
      </c>
    </row>
    <row r="1887" spans="1:2" x14ac:dyDescent="0.2">
      <c r="A1887" s="4" t="s">
        <v>4013</v>
      </c>
      <c r="B1887" s="4" t="s">
        <v>6810</v>
      </c>
    </row>
    <row r="1888" spans="1:2" x14ac:dyDescent="0.2">
      <c r="A1888" s="4" t="s">
        <v>4013</v>
      </c>
      <c r="B1888" s="4" t="s">
        <v>6811</v>
      </c>
    </row>
    <row r="1889" spans="1:2" x14ac:dyDescent="0.2">
      <c r="A1889" s="4" t="s">
        <v>4013</v>
      </c>
      <c r="B1889" s="4" t="s">
        <v>6812</v>
      </c>
    </row>
    <row r="1890" spans="1:2" x14ac:dyDescent="0.2">
      <c r="A1890" s="4" t="s">
        <v>4013</v>
      </c>
      <c r="B1890" s="4" t="s">
        <v>6813</v>
      </c>
    </row>
    <row r="1891" spans="1:2" x14ac:dyDescent="0.2">
      <c r="A1891" s="4" t="s">
        <v>4013</v>
      </c>
      <c r="B1891" s="4" t="s">
        <v>6814</v>
      </c>
    </row>
    <row r="1892" spans="1:2" x14ac:dyDescent="0.2">
      <c r="A1892" s="4" t="s">
        <v>4013</v>
      </c>
      <c r="B1892" s="4" t="s">
        <v>6815</v>
      </c>
    </row>
    <row r="1893" spans="1:2" x14ac:dyDescent="0.2">
      <c r="A1893" s="4" t="s">
        <v>4013</v>
      </c>
      <c r="B1893" s="4" t="s">
        <v>6816</v>
      </c>
    </row>
    <row r="1894" spans="1:2" x14ac:dyDescent="0.2">
      <c r="A1894" s="4" t="s">
        <v>4013</v>
      </c>
      <c r="B1894" s="4" t="s">
        <v>6817</v>
      </c>
    </row>
    <row r="1895" spans="1:2" x14ac:dyDescent="0.2">
      <c r="A1895" s="4" t="s">
        <v>4013</v>
      </c>
      <c r="B1895" s="4" t="s">
        <v>6818</v>
      </c>
    </row>
    <row r="1896" spans="1:2" x14ac:dyDescent="0.2">
      <c r="A1896" s="4" t="s">
        <v>4013</v>
      </c>
      <c r="B1896" s="155" t="s">
        <v>6819</v>
      </c>
    </row>
    <row r="1897" spans="1:2" x14ac:dyDescent="0.2">
      <c r="A1897" s="4" t="s">
        <v>4013</v>
      </c>
      <c r="B1897" s="4" t="s">
        <v>6803</v>
      </c>
    </row>
    <row r="1898" spans="1:2" x14ac:dyDescent="0.2">
      <c r="A1898" s="4" t="s">
        <v>4013</v>
      </c>
      <c r="B1898" s="4" t="s">
        <v>6804</v>
      </c>
    </row>
    <row r="1899" spans="1:2" x14ac:dyDescent="0.2">
      <c r="A1899" s="4" t="s">
        <v>4013</v>
      </c>
      <c r="B1899" s="4" t="s">
        <v>6805</v>
      </c>
    </row>
    <row r="1900" spans="1:2" x14ac:dyDescent="0.2">
      <c r="A1900" s="4" t="s">
        <v>4013</v>
      </c>
      <c r="B1900" s="4" t="s">
        <v>6806</v>
      </c>
    </row>
    <row r="1901" spans="1:2" x14ac:dyDescent="0.2">
      <c r="A1901" s="4" t="s">
        <v>4013</v>
      </c>
      <c r="B1901" s="4" t="s">
        <v>6807</v>
      </c>
    </row>
    <row r="1902" spans="1:2" x14ac:dyDescent="0.2">
      <c r="A1902" s="4" t="s">
        <v>4013</v>
      </c>
      <c r="B1902" s="4" t="s">
        <v>6808</v>
      </c>
    </row>
    <row r="1903" spans="1:2" x14ac:dyDescent="0.2">
      <c r="A1903" s="4" t="s">
        <v>4013</v>
      </c>
      <c r="B1903" s="4" t="s">
        <v>6809</v>
      </c>
    </row>
    <row r="1904" spans="1:2" x14ac:dyDescent="0.2">
      <c r="A1904" s="4" t="s">
        <v>4013</v>
      </c>
      <c r="B1904" s="4" t="s">
        <v>6810</v>
      </c>
    </row>
    <row r="1905" spans="1:2" x14ac:dyDescent="0.2">
      <c r="A1905" s="4" t="s">
        <v>4013</v>
      </c>
      <c r="B1905" s="4" t="s">
        <v>6811</v>
      </c>
    </row>
    <row r="1906" spans="1:2" x14ac:dyDescent="0.2">
      <c r="A1906" s="4" t="s">
        <v>4013</v>
      </c>
      <c r="B1906" s="4" t="s">
        <v>6812</v>
      </c>
    </row>
    <row r="1907" spans="1:2" x14ac:dyDescent="0.2">
      <c r="A1907" s="4" t="s">
        <v>4013</v>
      </c>
      <c r="B1907" s="4" t="s">
        <v>6813</v>
      </c>
    </row>
    <row r="1908" spans="1:2" x14ac:dyDescent="0.2">
      <c r="A1908" s="4" t="s">
        <v>4013</v>
      </c>
      <c r="B1908" s="4" t="s">
        <v>6814</v>
      </c>
    </row>
    <row r="1909" spans="1:2" x14ac:dyDescent="0.2">
      <c r="A1909" s="4" t="s">
        <v>4013</v>
      </c>
      <c r="B1909" s="4" t="s">
        <v>6821</v>
      </c>
    </row>
    <row r="1910" spans="1:2" x14ac:dyDescent="0.2">
      <c r="A1910" s="4" t="s">
        <v>4013</v>
      </c>
      <c r="B1910" s="4" t="s">
        <v>6816</v>
      </c>
    </row>
    <row r="1911" spans="1:2" x14ac:dyDescent="0.2">
      <c r="A1911" s="4" t="s">
        <v>4013</v>
      </c>
      <c r="B1911" s="4" t="s">
        <v>6817</v>
      </c>
    </row>
    <row r="1912" spans="1:2" x14ac:dyDescent="0.2">
      <c r="A1912" s="4" t="s">
        <v>4013</v>
      </c>
      <c r="B1912" s="4" t="s">
        <v>6818</v>
      </c>
    </row>
    <row r="1913" spans="1:2" x14ac:dyDescent="0.2">
      <c r="A1913" s="4" t="s">
        <v>4013</v>
      </c>
      <c r="B1913" s="155" t="s">
        <v>6819</v>
      </c>
    </row>
    <row r="1914" spans="1:2" x14ac:dyDescent="0.2">
      <c r="A1914" s="4" t="s">
        <v>4013</v>
      </c>
      <c r="B1914" s="4" t="s">
        <v>6826</v>
      </c>
    </row>
    <row r="1915" spans="1:2" x14ac:dyDescent="0.2">
      <c r="A1915" s="148" t="s">
        <v>4013</v>
      </c>
      <c r="B1915" s="4" t="s">
        <v>6826</v>
      </c>
    </row>
    <row r="1916" spans="1:2" x14ac:dyDescent="0.2">
      <c r="A1916" s="150" t="s">
        <v>4013</v>
      </c>
      <c r="B1916" s="4" t="s">
        <v>6857</v>
      </c>
    </row>
    <row r="1917" spans="1:2" x14ac:dyDescent="0.2">
      <c r="A1917" s="4" t="s">
        <v>4013</v>
      </c>
      <c r="B1917" s="4" t="s">
        <v>4013</v>
      </c>
    </row>
    <row r="1918" spans="1:2" x14ac:dyDescent="0.2">
      <c r="A1918" s="4" t="s">
        <v>4013</v>
      </c>
      <c r="B1918" s="4" t="s">
        <v>150</v>
      </c>
    </row>
    <row r="1919" spans="1:2" x14ac:dyDescent="0.2">
      <c r="A1919" s="4" t="s">
        <v>4013</v>
      </c>
      <c r="B1919" s="4" t="s">
        <v>6888</v>
      </c>
    </row>
    <row r="1920" spans="1:2" x14ac:dyDescent="0.2">
      <c r="A1920" s="4" t="s">
        <v>4013</v>
      </c>
      <c r="B1920" s="4" t="s">
        <v>6889</v>
      </c>
    </row>
    <row r="1921" spans="1:2" x14ac:dyDescent="0.2">
      <c r="A1921" s="4" t="s">
        <v>4013</v>
      </c>
      <c r="B1921" s="4" t="s">
        <v>6890</v>
      </c>
    </row>
    <row r="1922" spans="1:2" x14ac:dyDescent="0.2">
      <c r="A1922" s="4" t="s">
        <v>4013</v>
      </c>
      <c r="B1922" s="4" t="s">
        <v>665</v>
      </c>
    </row>
    <row r="1923" spans="1:2" x14ac:dyDescent="0.2">
      <c r="A1923" s="4" t="s">
        <v>4013</v>
      </c>
      <c r="B1923" s="162" t="s">
        <v>703</v>
      </c>
    </row>
    <row r="1924" spans="1:2" x14ac:dyDescent="0.2">
      <c r="A1924" s="4" t="s">
        <v>4013</v>
      </c>
      <c r="B1924" s="4" t="s">
        <v>771</v>
      </c>
    </row>
    <row r="1925" spans="1:2" x14ac:dyDescent="0.2">
      <c r="A1925" s="4" t="s">
        <v>4013</v>
      </c>
      <c r="B1925" s="4" t="s">
        <v>6891</v>
      </c>
    </row>
    <row r="1926" spans="1:2" x14ac:dyDescent="0.2">
      <c r="A1926" s="4" t="s">
        <v>4013</v>
      </c>
      <c r="B1926" s="4" t="s">
        <v>6892</v>
      </c>
    </row>
    <row r="1927" spans="1:2" x14ac:dyDescent="0.2">
      <c r="A1927" s="4" t="s">
        <v>4013</v>
      </c>
      <c r="B1927" s="4" t="s">
        <v>6888</v>
      </c>
    </row>
    <row r="1928" spans="1:2" x14ac:dyDescent="0.2">
      <c r="A1928" s="4" t="s">
        <v>4013</v>
      </c>
      <c r="B1928" s="4" t="s">
        <v>6893</v>
      </c>
    </row>
    <row r="1929" spans="1:2" x14ac:dyDescent="0.2">
      <c r="A1929" s="4" t="s">
        <v>4013</v>
      </c>
      <c r="B1929" s="4" t="s">
        <v>6894</v>
      </c>
    </row>
    <row r="1930" spans="1:2" x14ac:dyDescent="0.2">
      <c r="A1930" s="4" t="s">
        <v>4013</v>
      </c>
      <c r="B1930" s="150" t="s">
        <v>6895</v>
      </c>
    </row>
    <row r="1931" spans="1:2" x14ac:dyDescent="0.2">
      <c r="A1931" s="4" t="s">
        <v>4013</v>
      </c>
      <c r="B1931" s="4" t="s">
        <v>6896</v>
      </c>
    </row>
    <row r="1932" spans="1:2" x14ac:dyDescent="0.2">
      <c r="A1932" s="4" t="s">
        <v>4013</v>
      </c>
      <c r="B1932" s="4" t="s">
        <v>6897</v>
      </c>
    </row>
    <row r="1933" spans="1:2" x14ac:dyDescent="0.2">
      <c r="A1933" s="4" t="s">
        <v>4013</v>
      </c>
      <c r="B1933" s="4" t="s">
        <v>6898</v>
      </c>
    </row>
    <row r="1934" spans="1:2" x14ac:dyDescent="0.2">
      <c r="A1934" s="4" t="s">
        <v>4013</v>
      </c>
      <c r="B1934" s="4" t="s">
        <v>6899</v>
      </c>
    </row>
    <row r="1935" spans="1:2" x14ac:dyDescent="0.2">
      <c r="A1935" s="4" t="s">
        <v>4013</v>
      </c>
      <c r="B1935" s="148" t="s">
        <v>6900</v>
      </c>
    </row>
    <row r="1936" spans="1:2" x14ac:dyDescent="0.2">
      <c r="A1936" s="4" t="s">
        <v>4013</v>
      </c>
      <c r="B1936" s="4" t="s">
        <v>6901</v>
      </c>
    </row>
    <row r="1937" spans="1:2" x14ac:dyDescent="0.2">
      <c r="A1937" s="4" t="s">
        <v>4013</v>
      </c>
      <c r="B1937" s="4" t="s">
        <v>6902</v>
      </c>
    </row>
    <row r="1938" spans="1:2" x14ac:dyDescent="0.2">
      <c r="A1938" s="4" t="s">
        <v>4013</v>
      </c>
      <c r="B1938" s="4" t="s">
        <v>6903</v>
      </c>
    </row>
    <row r="1939" spans="1:2" x14ac:dyDescent="0.2">
      <c r="A1939" s="4" t="s">
        <v>4013</v>
      </c>
      <c r="B1939" s="4" t="s">
        <v>6904</v>
      </c>
    </row>
    <row r="1940" spans="1:2" x14ac:dyDescent="0.2">
      <c r="A1940" s="4" t="s">
        <v>4013</v>
      </c>
      <c r="B1940" s="4" t="s">
        <v>6905</v>
      </c>
    </row>
    <row r="1941" spans="1:2" x14ac:dyDescent="0.2">
      <c r="A1941" s="4" t="s">
        <v>4013</v>
      </c>
      <c r="B1941" s="4" t="s">
        <v>6906</v>
      </c>
    </row>
    <row r="1942" spans="1:2" x14ac:dyDescent="0.2">
      <c r="A1942" s="4" t="s">
        <v>4013</v>
      </c>
      <c r="B1942" s="4" t="s">
        <v>6906</v>
      </c>
    </row>
    <row r="1943" spans="1:2" x14ac:dyDescent="0.2">
      <c r="A1943" s="4" t="s">
        <v>4013</v>
      </c>
      <c r="B1943" s="4" t="s">
        <v>6906</v>
      </c>
    </row>
    <row r="1944" spans="1:2" x14ac:dyDescent="0.2">
      <c r="A1944" s="4" t="s">
        <v>4013</v>
      </c>
      <c r="B1944" s="4" t="s">
        <v>6906</v>
      </c>
    </row>
    <row r="1945" spans="1:2" x14ac:dyDescent="0.2">
      <c r="A1945" s="4" t="s">
        <v>4013</v>
      </c>
      <c r="B1945" s="4" t="s">
        <v>6906</v>
      </c>
    </row>
    <row r="1946" spans="1:2" x14ac:dyDescent="0.2">
      <c r="A1946" s="4" t="s">
        <v>4013</v>
      </c>
      <c r="B1946" s="4" t="s">
        <v>6906</v>
      </c>
    </row>
    <row r="1947" spans="1:2" x14ac:dyDescent="0.2">
      <c r="A1947" s="4" t="s">
        <v>4013</v>
      </c>
      <c r="B1947" s="4" t="s">
        <v>6906</v>
      </c>
    </row>
    <row r="1948" spans="1:2" x14ac:dyDescent="0.2">
      <c r="A1948" s="4" t="s">
        <v>4013</v>
      </c>
      <c r="B1948" s="4" t="s">
        <v>6906</v>
      </c>
    </row>
    <row r="1949" spans="1:2" x14ac:dyDescent="0.2">
      <c r="A1949" s="4" t="s">
        <v>4013</v>
      </c>
      <c r="B1949" s="4" t="s">
        <v>6906</v>
      </c>
    </row>
    <row r="1950" spans="1:2" x14ac:dyDescent="0.2">
      <c r="A1950" s="4" t="s">
        <v>4013</v>
      </c>
      <c r="B1950" s="4" t="s">
        <v>6906</v>
      </c>
    </row>
    <row r="1951" spans="1:2" x14ac:dyDescent="0.2">
      <c r="A1951" s="4" t="s">
        <v>4013</v>
      </c>
      <c r="B1951" s="4" t="s">
        <v>6906</v>
      </c>
    </row>
    <row r="1952" spans="1:2" x14ac:dyDescent="0.2">
      <c r="A1952" s="4" t="s">
        <v>4013</v>
      </c>
      <c r="B1952" s="4" t="s">
        <v>6906</v>
      </c>
    </row>
    <row r="1953" spans="1:2" x14ac:dyDescent="0.2">
      <c r="A1953" s="4" t="s">
        <v>4013</v>
      </c>
      <c r="B1953" s="4" t="s">
        <v>6906</v>
      </c>
    </row>
    <row r="1954" spans="1:2" x14ac:dyDescent="0.2">
      <c r="A1954" s="4" t="s">
        <v>4013</v>
      </c>
      <c r="B1954" s="4" t="s">
        <v>6906</v>
      </c>
    </row>
    <row r="1955" spans="1:2" x14ac:dyDescent="0.2">
      <c r="A1955" s="4" t="s">
        <v>4013</v>
      </c>
      <c r="B1955" s="4" t="s">
        <v>6906</v>
      </c>
    </row>
    <row r="1956" spans="1:2" x14ac:dyDescent="0.2">
      <c r="A1956" s="4" t="s">
        <v>4013</v>
      </c>
      <c r="B1956" s="4" t="s">
        <v>6906</v>
      </c>
    </row>
    <row r="1957" spans="1:2" x14ac:dyDescent="0.2">
      <c r="A1957" s="4" t="s">
        <v>4013</v>
      </c>
      <c r="B1957" s="4" t="s">
        <v>6906</v>
      </c>
    </row>
    <row r="1958" spans="1:2" x14ac:dyDescent="0.2">
      <c r="A1958" s="4" t="s">
        <v>4013</v>
      </c>
      <c r="B1958" s="4" t="s">
        <v>6906</v>
      </c>
    </row>
    <row r="1959" spans="1:2" x14ac:dyDescent="0.2">
      <c r="A1959" s="4" t="s">
        <v>4013</v>
      </c>
      <c r="B1959" s="4" t="s">
        <v>6906</v>
      </c>
    </row>
    <row r="1960" spans="1:2" x14ac:dyDescent="0.2">
      <c r="A1960" s="4" t="s">
        <v>4224</v>
      </c>
      <c r="B1960" s="4" t="s">
        <v>6919</v>
      </c>
    </row>
    <row r="1961" spans="1:2" x14ac:dyDescent="0.2">
      <c r="A1961" s="4" t="s">
        <v>4013</v>
      </c>
      <c r="B1961" s="4" t="s">
        <v>6756</v>
      </c>
    </row>
    <row r="1962" spans="1:2" x14ac:dyDescent="0.2">
      <c r="A1962" s="4" t="s">
        <v>4013</v>
      </c>
      <c r="B1962" s="4" t="s">
        <v>6756</v>
      </c>
    </row>
    <row r="1963" spans="1:2" x14ac:dyDescent="0.2">
      <c r="A1963" s="4" t="s">
        <v>4013</v>
      </c>
      <c r="B1963" s="4" t="s">
        <v>6756</v>
      </c>
    </row>
    <row r="1964" spans="1:2" x14ac:dyDescent="0.2">
      <c r="A1964" s="4" t="s">
        <v>4013</v>
      </c>
      <c r="B1964" s="4" t="s">
        <v>6756</v>
      </c>
    </row>
    <row r="1965" spans="1:2" x14ac:dyDescent="0.2">
      <c r="A1965" s="4" t="s">
        <v>4013</v>
      </c>
      <c r="B1965" s="4" t="s">
        <v>6756</v>
      </c>
    </row>
    <row r="1966" spans="1:2" x14ac:dyDescent="0.2">
      <c r="A1966" s="4" t="s">
        <v>4013</v>
      </c>
      <c r="B1966" s="4" t="s">
        <v>6933</v>
      </c>
    </row>
    <row r="1967" spans="1:2" x14ac:dyDescent="0.2">
      <c r="A1967" s="4" t="s">
        <v>4013</v>
      </c>
      <c r="B1967" s="4" t="s">
        <v>6934</v>
      </c>
    </row>
    <row r="1968" spans="1:2" x14ac:dyDescent="0.2">
      <c r="A1968" s="4" t="s">
        <v>4013</v>
      </c>
      <c r="B1968" s="4" t="s">
        <v>6935</v>
      </c>
    </row>
    <row r="1969" spans="1:2" x14ac:dyDescent="0.2">
      <c r="A1969" s="4" t="s">
        <v>4013</v>
      </c>
      <c r="B1969" s="4" t="s">
        <v>6936</v>
      </c>
    </row>
    <row r="1970" spans="1:2" x14ac:dyDescent="0.2">
      <c r="A1970" s="4" t="s">
        <v>4013</v>
      </c>
      <c r="B1970" s="4" t="s">
        <v>6933</v>
      </c>
    </row>
    <row r="1971" spans="1:2" x14ac:dyDescent="0.2">
      <c r="A1971" s="4" t="s">
        <v>4013</v>
      </c>
      <c r="B1971" s="4" t="s">
        <v>6934</v>
      </c>
    </row>
    <row r="1972" spans="1:2" x14ac:dyDescent="0.2">
      <c r="A1972" s="4" t="s">
        <v>4013</v>
      </c>
      <c r="B1972" s="4" t="s">
        <v>6935</v>
      </c>
    </row>
    <row r="1973" spans="1:2" x14ac:dyDescent="0.2">
      <c r="A1973" s="4" t="s">
        <v>4013</v>
      </c>
      <c r="B1973" s="4" t="s">
        <v>6936</v>
      </c>
    </row>
    <row r="1974" spans="1:2" x14ac:dyDescent="0.2">
      <c r="A1974" s="4" t="s">
        <v>4013</v>
      </c>
      <c r="B1974" s="4" t="s">
        <v>6933</v>
      </c>
    </row>
    <row r="1975" spans="1:2" x14ac:dyDescent="0.2">
      <c r="A1975" s="4" t="s">
        <v>4013</v>
      </c>
      <c r="B1975" s="4" t="s">
        <v>6934</v>
      </c>
    </row>
    <row r="1976" spans="1:2" x14ac:dyDescent="0.2">
      <c r="A1976" s="4" t="s">
        <v>4013</v>
      </c>
      <c r="B1976" s="4" t="s">
        <v>6935</v>
      </c>
    </row>
    <row r="1977" spans="1:2" x14ac:dyDescent="0.2">
      <c r="A1977" s="4" t="s">
        <v>4013</v>
      </c>
      <c r="B1977" s="4" t="s">
        <v>6936</v>
      </c>
    </row>
    <row r="1978" spans="1:2" x14ac:dyDescent="0.2">
      <c r="A1978" s="4" t="s">
        <v>4013</v>
      </c>
      <c r="B1978" s="4" t="s">
        <v>6933</v>
      </c>
    </row>
    <row r="1979" spans="1:2" x14ac:dyDescent="0.2">
      <c r="A1979" s="4" t="s">
        <v>4013</v>
      </c>
      <c r="B1979" s="4" t="s">
        <v>6934</v>
      </c>
    </row>
    <row r="1980" spans="1:2" x14ac:dyDescent="0.2">
      <c r="A1980" s="4" t="s">
        <v>4013</v>
      </c>
      <c r="B1980" s="4" t="s">
        <v>6935</v>
      </c>
    </row>
    <row r="1981" spans="1:2" x14ac:dyDescent="0.2">
      <c r="A1981" s="4" t="s">
        <v>4013</v>
      </c>
      <c r="B1981" s="4" t="s">
        <v>6936</v>
      </c>
    </row>
    <row r="1982" spans="1:2" x14ac:dyDescent="0.2">
      <c r="A1982" s="4" t="s">
        <v>4013</v>
      </c>
      <c r="B1982" s="4" t="s">
        <v>6933</v>
      </c>
    </row>
    <row r="1983" spans="1:2" x14ac:dyDescent="0.2">
      <c r="A1983" s="4" t="s">
        <v>4013</v>
      </c>
      <c r="B1983" s="4" t="s">
        <v>6934</v>
      </c>
    </row>
    <row r="1984" spans="1:2" x14ac:dyDescent="0.2">
      <c r="A1984" s="4" t="s">
        <v>4013</v>
      </c>
      <c r="B1984" s="4" t="s">
        <v>6935</v>
      </c>
    </row>
    <row r="1985" spans="1:2" x14ac:dyDescent="0.2">
      <c r="A1985" s="4" t="s">
        <v>4013</v>
      </c>
      <c r="B1985" s="4" t="s">
        <v>6936</v>
      </c>
    </row>
    <row r="1986" spans="1:2" x14ac:dyDescent="0.2">
      <c r="A1986" s="4" t="s">
        <v>4013</v>
      </c>
      <c r="B1986" s="4" t="s">
        <v>6938</v>
      </c>
    </row>
    <row r="1987" spans="1:2" x14ac:dyDescent="0.2">
      <c r="A1987" s="4" t="s">
        <v>4013</v>
      </c>
      <c r="B1987" s="4" t="s">
        <v>6938</v>
      </c>
    </row>
    <row r="1988" spans="1:2" x14ac:dyDescent="0.2">
      <c r="A1988" s="4" t="s">
        <v>4013</v>
      </c>
      <c r="B1988" s="4" t="s">
        <v>6938</v>
      </c>
    </row>
    <row r="1989" spans="1:2" x14ac:dyDescent="0.2">
      <c r="A1989" s="4" t="s">
        <v>4013</v>
      </c>
      <c r="B1989" s="4" t="s">
        <v>6938</v>
      </c>
    </row>
    <row r="1990" spans="1:2" x14ac:dyDescent="0.2">
      <c r="A1990" s="4" t="s">
        <v>4013</v>
      </c>
      <c r="B1990" s="4" t="s">
        <v>6938</v>
      </c>
    </row>
    <row r="1991" spans="1:2" x14ac:dyDescent="0.2">
      <c r="A1991" s="4" t="s">
        <v>4013</v>
      </c>
      <c r="B1991" s="4" t="s">
        <v>4013</v>
      </c>
    </row>
    <row r="1992" spans="1:2" x14ac:dyDescent="0.2">
      <c r="A1992" s="4" t="s">
        <v>4013</v>
      </c>
      <c r="B1992" s="4" t="s">
        <v>4013</v>
      </c>
    </row>
    <row r="1993" spans="1:2" x14ac:dyDescent="0.2">
      <c r="A1993" s="27" t="s">
        <v>4489</v>
      </c>
      <c r="B1993" s="4" t="s">
        <v>4013</v>
      </c>
    </row>
    <row r="1994" spans="1:2" x14ac:dyDescent="0.2">
      <c r="A1994" s="4" t="s">
        <v>5764</v>
      </c>
      <c r="B1994" s="4" t="s">
        <v>6865</v>
      </c>
    </row>
    <row r="1995" spans="1:2" x14ac:dyDescent="0.2">
      <c r="A1995" s="4" t="s">
        <v>6416</v>
      </c>
      <c r="B1995" s="4" t="s">
        <v>4013</v>
      </c>
    </row>
    <row r="1996" spans="1:2" x14ac:dyDescent="0.2">
      <c r="A1996" s="4" t="s">
        <v>4455</v>
      </c>
      <c r="B1996" s="152" t="s">
        <v>6760</v>
      </c>
    </row>
    <row r="1997" spans="1:2" x14ac:dyDescent="0.2">
      <c r="A1997" s="4" t="s">
        <v>4441</v>
      </c>
      <c r="B1997" s="4" t="s">
        <v>6759</v>
      </c>
    </row>
    <row r="1998" spans="1:2" x14ac:dyDescent="0.2">
      <c r="A1998" s="4" t="s">
        <v>4449</v>
      </c>
      <c r="B1998" s="4" t="s">
        <v>6759</v>
      </c>
    </row>
    <row r="1999" spans="1:2" x14ac:dyDescent="0.2">
      <c r="A1999" s="4" t="s">
        <v>4776</v>
      </c>
      <c r="B1999" s="4" t="s">
        <v>6787</v>
      </c>
    </row>
    <row r="2000" spans="1:2" x14ac:dyDescent="0.2">
      <c r="A2000" s="4" t="s">
        <v>4777</v>
      </c>
      <c r="B2000" s="4" t="s">
        <v>6792</v>
      </c>
    </row>
    <row r="2001" spans="1:2" x14ac:dyDescent="0.2">
      <c r="A2001" s="150" t="s">
        <v>5765</v>
      </c>
      <c r="B2001" s="4" t="s">
        <v>6867</v>
      </c>
    </row>
    <row r="2002" spans="1:2" x14ac:dyDescent="0.2">
      <c r="A2002" s="150" t="s">
        <v>5766</v>
      </c>
      <c r="B2002" s="4" t="s">
        <v>6869</v>
      </c>
    </row>
    <row r="2003" spans="1:2" x14ac:dyDescent="0.2">
      <c r="A2003" s="150" t="s">
        <v>5567</v>
      </c>
      <c r="B2003" s="4" t="s">
        <v>6858</v>
      </c>
    </row>
    <row r="2004" spans="1:2" x14ac:dyDescent="0.2">
      <c r="A2004" s="4" t="s">
        <v>6191</v>
      </c>
      <c r="B2004" s="4" t="s">
        <v>6906</v>
      </c>
    </row>
    <row r="2005" spans="1:2" x14ac:dyDescent="0.2">
      <c r="A2005" s="4" t="s">
        <v>6516</v>
      </c>
      <c r="B2005" s="4" t="s">
        <v>6938</v>
      </c>
    </row>
    <row r="2006" spans="1:2" x14ac:dyDescent="0.2">
      <c r="A2006" s="4" t="s">
        <v>6517</v>
      </c>
      <c r="B2006" s="4" t="s">
        <v>6938</v>
      </c>
    </row>
    <row r="2007" spans="1:2" x14ac:dyDescent="0.2">
      <c r="A2007" s="150" t="s">
        <v>6093</v>
      </c>
      <c r="B2007" s="4" t="s">
        <v>6885</v>
      </c>
    </row>
    <row r="2008" spans="1:2" x14ac:dyDescent="0.2">
      <c r="A2008" s="150" t="s">
        <v>5868</v>
      </c>
      <c r="B2008" s="4" t="s">
        <v>6879</v>
      </c>
    </row>
    <row r="2009" spans="1:2" x14ac:dyDescent="0.2">
      <c r="A2009" s="4" t="s">
        <v>6130</v>
      </c>
      <c r="B2009" s="4" t="s">
        <v>4013</v>
      </c>
    </row>
    <row r="2010" spans="1:2" x14ac:dyDescent="0.2">
      <c r="A2010" s="150" t="s">
        <v>5568</v>
      </c>
      <c r="B2010" s="4" t="s">
        <v>6840</v>
      </c>
    </row>
    <row r="2011" spans="1:2" x14ac:dyDescent="0.2">
      <c r="A2011" s="150" t="s">
        <v>5767</v>
      </c>
      <c r="B2011" s="4" t="s">
        <v>6869</v>
      </c>
    </row>
    <row r="2012" spans="1:2" x14ac:dyDescent="0.2">
      <c r="A2012" s="4" t="s">
        <v>6629</v>
      </c>
      <c r="B2012" s="4" t="s">
        <v>6938</v>
      </c>
    </row>
    <row r="2013" spans="1:2" x14ac:dyDescent="0.2">
      <c r="A2013" s="4" t="s">
        <v>6564</v>
      </c>
      <c r="B2013" s="4" t="s">
        <v>6938</v>
      </c>
    </row>
    <row r="2014" spans="1:2" x14ac:dyDescent="0.2">
      <c r="A2014" s="4" t="s">
        <v>6564</v>
      </c>
      <c r="B2014" s="4" t="s">
        <v>6938</v>
      </c>
    </row>
    <row r="2015" spans="1:2" x14ac:dyDescent="0.2">
      <c r="A2015" s="4" t="s">
        <v>6564</v>
      </c>
      <c r="B2015" s="4" t="s">
        <v>6938</v>
      </c>
    </row>
    <row r="2016" spans="1:2" x14ac:dyDescent="0.2">
      <c r="A2016" s="148" t="s">
        <v>5959</v>
      </c>
      <c r="B2016" s="4" t="s">
        <v>4013</v>
      </c>
    </row>
    <row r="2017" spans="1:2" x14ac:dyDescent="0.2">
      <c r="A2017" s="4" t="s">
        <v>4460</v>
      </c>
      <c r="B2017" s="4" t="s">
        <v>6764</v>
      </c>
    </row>
    <row r="2018" spans="1:2" x14ac:dyDescent="0.2">
      <c r="A2018" s="4" t="s">
        <v>6572</v>
      </c>
      <c r="B2018" s="4" t="s">
        <v>6938</v>
      </c>
    </row>
    <row r="2019" spans="1:2" x14ac:dyDescent="0.2">
      <c r="A2019" s="148" t="s">
        <v>6161</v>
      </c>
      <c r="B2019" s="4" t="s">
        <v>4013</v>
      </c>
    </row>
    <row r="2020" spans="1:2" x14ac:dyDescent="0.2">
      <c r="A2020" s="4" t="s">
        <v>5205</v>
      </c>
      <c r="B2020" s="4" t="s">
        <v>6823</v>
      </c>
    </row>
    <row r="2021" spans="1:2" x14ac:dyDescent="0.2">
      <c r="A2021" s="4" t="s">
        <v>4356</v>
      </c>
      <c r="B2021" s="27" t="s">
        <v>4013</v>
      </c>
    </row>
    <row r="2022" spans="1:2" x14ac:dyDescent="0.2">
      <c r="A2022" s="150" t="s">
        <v>5869</v>
      </c>
      <c r="B2022" s="4" t="s">
        <v>6879</v>
      </c>
    </row>
    <row r="2023" spans="1:2" x14ac:dyDescent="0.2">
      <c r="A2023" s="4" t="s">
        <v>4451</v>
      </c>
      <c r="B2023" s="4" t="s">
        <v>6759</v>
      </c>
    </row>
    <row r="2024" spans="1:2" x14ac:dyDescent="0.2">
      <c r="A2024" s="4" t="s">
        <v>4972</v>
      </c>
      <c r="B2024" s="4" t="s">
        <v>6766</v>
      </c>
    </row>
    <row r="2025" spans="1:2" x14ac:dyDescent="0.2">
      <c r="A2025" s="4" t="s">
        <v>4973</v>
      </c>
      <c r="B2025" s="4" t="s">
        <v>6766</v>
      </c>
    </row>
    <row r="2026" spans="1:2" x14ac:dyDescent="0.2">
      <c r="A2026" s="150" t="s">
        <v>5569</v>
      </c>
      <c r="B2026" s="4" t="s">
        <v>6830</v>
      </c>
    </row>
    <row r="2027" spans="1:2" x14ac:dyDescent="0.2">
      <c r="A2027" s="4" t="s">
        <v>6009</v>
      </c>
      <c r="B2027" s="4" t="s">
        <v>4013</v>
      </c>
    </row>
    <row r="2028" spans="1:2" x14ac:dyDescent="0.2">
      <c r="A2028" s="150" t="s">
        <v>5768</v>
      </c>
      <c r="B2028" s="4" t="s">
        <v>6866</v>
      </c>
    </row>
    <row r="2029" spans="1:2" x14ac:dyDescent="0.2">
      <c r="A2029" s="4" t="s">
        <v>6326</v>
      </c>
      <c r="B2029" s="4" t="s">
        <v>6920</v>
      </c>
    </row>
    <row r="2030" spans="1:2" x14ac:dyDescent="0.2">
      <c r="A2030" s="150" t="s">
        <v>5570</v>
      </c>
      <c r="B2030" s="4" t="s">
        <v>6838</v>
      </c>
    </row>
    <row r="2031" spans="1:2" x14ac:dyDescent="0.2">
      <c r="A2031" s="150" t="s">
        <v>5570</v>
      </c>
      <c r="B2031" s="4" t="s">
        <v>6831</v>
      </c>
    </row>
    <row r="2032" spans="1:2" x14ac:dyDescent="0.2">
      <c r="A2032" s="150" t="s">
        <v>5571</v>
      </c>
      <c r="B2032" s="4" t="s">
        <v>6831</v>
      </c>
    </row>
    <row r="2033" spans="1:2" x14ac:dyDescent="0.2">
      <c r="A2033" s="150" t="s">
        <v>5572</v>
      </c>
      <c r="B2033" s="4" t="s">
        <v>6831</v>
      </c>
    </row>
    <row r="2034" spans="1:2" x14ac:dyDescent="0.2">
      <c r="A2034" s="150" t="s">
        <v>5573</v>
      </c>
      <c r="B2034" s="4" t="s">
        <v>6831</v>
      </c>
    </row>
    <row r="2035" spans="1:2" x14ac:dyDescent="0.2">
      <c r="A2035" s="150" t="s">
        <v>5574</v>
      </c>
      <c r="B2035" s="4" t="s">
        <v>6859</v>
      </c>
    </row>
    <row r="2036" spans="1:2" x14ac:dyDescent="0.2">
      <c r="A2036" s="150" t="s">
        <v>5769</v>
      </c>
      <c r="B2036" s="4" t="s">
        <v>6866</v>
      </c>
    </row>
    <row r="2037" spans="1:2" x14ac:dyDescent="0.2">
      <c r="A2037" s="150" t="s">
        <v>5575</v>
      </c>
      <c r="B2037" s="4" t="s">
        <v>6844</v>
      </c>
    </row>
    <row r="2038" spans="1:2" x14ac:dyDescent="0.2">
      <c r="A2038" s="150" t="s">
        <v>5576</v>
      </c>
      <c r="B2038" s="4" t="s">
        <v>6844</v>
      </c>
    </row>
    <row r="2039" spans="1:2" x14ac:dyDescent="0.2">
      <c r="A2039" s="150" t="s">
        <v>5577</v>
      </c>
      <c r="B2039" s="4" t="s">
        <v>6854</v>
      </c>
    </row>
    <row r="2040" spans="1:2" x14ac:dyDescent="0.2">
      <c r="A2040" s="4" t="s">
        <v>6227</v>
      </c>
      <c r="B2040" s="4" t="s">
        <v>6906</v>
      </c>
    </row>
    <row r="2041" spans="1:2" x14ac:dyDescent="0.2">
      <c r="A2041" s="148" t="s">
        <v>5951</v>
      </c>
      <c r="B2041" s="4" t="s">
        <v>4013</v>
      </c>
    </row>
    <row r="2042" spans="1:2" x14ac:dyDescent="0.2">
      <c r="A2042" s="4" t="s">
        <v>6438</v>
      </c>
      <c r="B2042" s="4" t="s">
        <v>4013</v>
      </c>
    </row>
    <row r="2043" spans="1:2" x14ac:dyDescent="0.2">
      <c r="A2043" s="4" t="s">
        <v>6575</v>
      </c>
      <c r="B2043" s="4" t="s">
        <v>6938</v>
      </c>
    </row>
    <row r="2044" spans="1:2" x14ac:dyDescent="0.2">
      <c r="A2044" s="4" t="s">
        <v>6459</v>
      </c>
      <c r="B2044" s="4" t="s">
        <v>4013</v>
      </c>
    </row>
    <row r="2045" spans="1:2" x14ac:dyDescent="0.2">
      <c r="A2045" s="4" t="s">
        <v>6459</v>
      </c>
      <c r="B2045" s="4" t="s">
        <v>6938</v>
      </c>
    </row>
    <row r="2046" spans="1:2" x14ac:dyDescent="0.2">
      <c r="A2046" s="4" t="s">
        <v>6459</v>
      </c>
      <c r="B2046" s="4" t="s">
        <v>6938</v>
      </c>
    </row>
    <row r="2047" spans="1:2" x14ac:dyDescent="0.2">
      <c r="A2047" s="4" t="s">
        <v>6211</v>
      </c>
      <c r="B2047" s="4" t="s">
        <v>6906</v>
      </c>
    </row>
    <row r="2048" spans="1:2" x14ac:dyDescent="0.2">
      <c r="A2048" s="4" t="s">
        <v>6518</v>
      </c>
      <c r="B2048" s="4" t="s">
        <v>6938</v>
      </c>
    </row>
    <row r="2049" spans="1:2" x14ac:dyDescent="0.2">
      <c r="A2049" s="4" t="s">
        <v>5140</v>
      </c>
      <c r="B2049" s="4" t="s">
        <v>6766</v>
      </c>
    </row>
    <row r="2050" spans="1:2" x14ac:dyDescent="0.2">
      <c r="A2050" s="4" t="s">
        <v>4376</v>
      </c>
      <c r="B2050" s="27" t="s">
        <v>4013</v>
      </c>
    </row>
    <row r="2051" spans="1:2" x14ac:dyDescent="0.2">
      <c r="A2051" s="150" t="s">
        <v>5770</v>
      </c>
      <c r="B2051" s="4" t="s">
        <v>6871</v>
      </c>
    </row>
    <row r="2052" spans="1:2" x14ac:dyDescent="0.2">
      <c r="A2052" s="150" t="s">
        <v>5578</v>
      </c>
      <c r="B2052" s="4" t="s">
        <v>6843</v>
      </c>
    </row>
    <row r="2053" spans="1:2" x14ac:dyDescent="0.2">
      <c r="A2053" s="150" t="s">
        <v>5579</v>
      </c>
      <c r="B2053" s="4" t="s">
        <v>6843</v>
      </c>
    </row>
    <row r="2054" spans="1:2" x14ac:dyDescent="0.2">
      <c r="A2054" s="4" t="s">
        <v>5255</v>
      </c>
      <c r="B2054" s="4" t="s">
        <v>6823</v>
      </c>
    </row>
    <row r="2055" spans="1:2" x14ac:dyDescent="0.2">
      <c r="A2055" s="4" t="s">
        <v>6327</v>
      </c>
      <c r="B2055" s="4" t="s">
        <v>6915</v>
      </c>
    </row>
    <row r="2056" spans="1:2" x14ac:dyDescent="0.2">
      <c r="A2056" s="4" t="s">
        <v>6519</v>
      </c>
      <c r="B2056" s="4" t="s">
        <v>6938</v>
      </c>
    </row>
    <row r="2057" spans="1:2" x14ac:dyDescent="0.2">
      <c r="A2057" s="4" t="s">
        <v>5017</v>
      </c>
      <c r="B2057" s="4" t="s">
        <v>6766</v>
      </c>
    </row>
    <row r="2058" spans="1:2" x14ac:dyDescent="0.2">
      <c r="A2058" s="150" t="s">
        <v>5771</v>
      </c>
      <c r="B2058" s="4" t="s">
        <v>6868</v>
      </c>
    </row>
    <row r="2059" spans="1:2" x14ac:dyDescent="0.2">
      <c r="A2059" s="4" t="s">
        <v>5207</v>
      </c>
      <c r="B2059" s="4" t="s">
        <v>6823</v>
      </c>
    </row>
    <row r="2060" spans="1:2" x14ac:dyDescent="0.2">
      <c r="A2060" s="150" t="s">
        <v>6094</v>
      </c>
      <c r="B2060" s="4" t="s">
        <v>6885</v>
      </c>
    </row>
    <row r="2061" spans="1:2" x14ac:dyDescent="0.2">
      <c r="A2061" s="4" t="s">
        <v>4545</v>
      </c>
      <c r="B2061" s="4" t="s">
        <v>6756</v>
      </c>
    </row>
    <row r="2062" spans="1:2" x14ac:dyDescent="0.2">
      <c r="A2062" s="4" t="s">
        <v>6131</v>
      </c>
      <c r="B2062" s="4" t="s">
        <v>4013</v>
      </c>
    </row>
    <row r="2063" spans="1:2" x14ac:dyDescent="0.2">
      <c r="A2063" s="148" t="s">
        <v>5303</v>
      </c>
      <c r="B2063" s="4" t="s">
        <v>6826</v>
      </c>
    </row>
    <row r="2064" spans="1:2" x14ac:dyDescent="0.2">
      <c r="A2064" s="4" t="s">
        <v>4540</v>
      </c>
      <c r="B2064" s="4" t="s">
        <v>6756</v>
      </c>
    </row>
    <row r="2065" spans="1:2" x14ac:dyDescent="0.2">
      <c r="A2065" s="148" t="s">
        <v>4482</v>
      </c>
      <c r="B2065" s="4" t="s">
        <v>4013</v>
      </c>
    </row>
    <row r="2066" spans="1:2" x14ac:dyDescent="0.2">
      <c r="A2066" s="4" t="s">
        <v>6212</v>
      </c>
      <c r="B2066" s="4" t="s">
        <v>6906</v>
      </c>
    </row>
    <row r="2067" spans="1:2" x14ac:dyDescent="0.2">
      <c r="A2067" s="4" t="s">
        <v>5208</v>
      </c>
      <c r="B2067" s="4" t="s">
        <v>6823</v>
      </c>
    </row>
    <row r="2068" spans="1:2" x14ac:dyDescent="0.2">
      <c r="A2068" s="4" t="s">
        <v>5185</v>
      </c>
      <c r="B2068" s="4" t="s">
        <v>6825</v>
      </c>
    </row>
    <row r="2069" spans="1:2" x14ac:dyDescent="0.2">
      <c r="A2069" s="4" t="s">
        <v>5969</v>
      </c>
      <c r="B2069" s="4" t="s">
        <v>4013</v>
      </c>
    </row>
    <row r="2070" spans="1:2" x14ac:dyDescent="0.2">
      <c r="A2070" s="4" t="s">
        <v>5969</v>
      </c>
      <c r="B2070" s="4" t="s">
        <v>4013</v>
      </c>
    </row>
    <row r="2071" spans="1:2" x14ac:dyDescent="0.2">
      <c r="A2071" s="150" t="s">
        <v>5870</v>
      </c>
      <c r="B2071" s="4" t="s">
        <v>6879</v>
      </c>
    </row>
    <row r="2072" spans="1:2" x14ac:dyDescent="0.2">
      <c r="A2072" s="150" t="s">
        <v>5772</v>
      </c>
      <c r="B2072" s="4" t="s">
        <v>6869</v>
      </c>
    </row>
    <row r="2073" spans="1:2" x14ac:dyDescent="0.2">
      <c r="A2073" s="4" t="s">
        <v>6520</v>
      </c>
      <c r="B2073" s="4" t="s">
        <v>6938</v>
      </c>
    </row>
    <row r="2074" spans="1:2" x14ac:dyDescent="0.2">
      <c r="A2074" s="148" t="s">
        <v>4312</v>
      </c>
      <c r="B2074" s="27" t="s">
        <v>4013</v>
      </c>
    </row>
    <row r="2075" spans="1:2" x14ac:dyDescent="0.2">
      <c r="A2075" s="4" t="s">
        <v>5283</v>
      </c>
      <c r="B2075" s="4" t="s">
        <v>6825</v>
      </c>
    </row>
    <row r="2076" spans="1:2" x14ac:dyDescent="0.2">
      <c r="A2076" s="4" t="s">
        <v>4820</v>
      </c>
      <c r="B2076" s="4" t="s">
        <v>6766</v>
      </c>
    </row>
    <row r="2077" spans="1:2" x14ac:dyDescent="0.2">
      <c r="A2077" s="4" t="s">
        <v>6010</v>
      </c>
      <c r="B2077" s="4" t="s">
        <v>4013</v>
      </c>
    </row>
    <row r="2078" spans="1:2" x14ac:dyDescent="0.2">
      <c r="A2078" s="150" t="s">
        <v>4651</v>
      </c>
      <c r="B2078" s="150" t="s">
        <v>6766</v>
      </c>
    </row>
    <row r="2079" spans="1:2" x14ac:dyDescent="0.2">
      <c r="A2079" s="150" t="s">
        <v>4651</v>
      </c>
      <c r="B2079" s="150" t="s">
        <v>6769</v>
      </c>
    </row>
    <row r="2080" spans="1:2" x14ac:dyDescent="0.2">
      <c r="A2080" s="150" t="s">
        <v>4651</v>
      </c>
      <c r="B2080" s="150" t="s">
        <v>6770</v>
      </c>
    </row>
    <row r="2081" spans="1:2" x14ac:dyDescent="0.2">
      <c r="A2081" s="150" t="s">
        <v>4651</v>
      </c>
      <c r="B2081" s="150" t="s">
        <v>6771</v>
      </c>
    </row>
    <row r="2082" spans="1:2" x14ac:dyDescent="0.2">
      <c r="A2082" s="150" t="s">
        <v>4651</v>
      </c>
      <c r="B2082" s="150" t="s">
        <v>6772</v>
      </c>
    </row>
    <row r="2083" spans="1:2" x14ac:dyDescent="0.2">
      <c r="A2083" s="150" t="s">
        <v>4651</v>
      </c>
      <c r="B2083" s="150" t="s">
        <v>6773</v>
      </c>
    </row>
    <row r="2084" spans="1:2" x14ac:dyDescent="0.2">
      <c r="A2084" s="150" t="s">
        <v>4651</v>
      </c>
      <c r="B2084" s="150" t="s">
        <v>6774</v>
      </c>
    </row>
    <row r="2085" spans="1:2" x14ac:dyDescent="0.2">
      <c r="A2085" s="4" t="s">
        <v>4447</v>
      </c>
      <c r="B2085" s="4" t="s">
        <v>6759</v>
      </c>
    </row>
    <row r="2086" spans="1:2" x14ac:dyDescent="0.2">
      <c r="A2086" s="4" t="s">
        <v>5206</v>
      </c>
      <c r="B2086" s="4" t="s">
        <v>6823</v>
      </c>
    </row>
    <row r="2087" spans="1:2" x14ac:dyDescent="0.2">
      <c r="A2087" s="4" t="s">
        <v>5141</v>
      </c>
      <c r="B2087" s="4" t="s">
        <v>6766</v>
      </c>
    </row>
    <row r="2088" spans="1:2" x14ac:dyDescent="0.2">
      <c r="A2088" s="148" t="s">
        <v>5312</v>
      </c>
      <c r="B2088" s="4" t="s">
        <v>6826</v>
      </c>
    </row>
    <row r="2089" spans="1:2" x14ac:dyDescent="0.2">
      <c r="A2089" s="4" t="s">
        <v>4410</v>
      </c>
      <c r="B2089" s="27" t="s">
        <v>4013</v>
      </c>
    </row>
    <row r="2090" spans="1:2" x14ac:dyDescent="0.2">
      <c r="A2090" s="4" t="s">
        <v>4472</v>
      </c>
      <c r="B2090" s="4" t="s">
        <v>6764</v>
      </c>
    </row>
    <row r="2091" spans="1:2" x14ac:dyDescent="0.2">
      <c r="A2091" s="4" t="s">
        <v>5243</v>
      </c>
      <c r="B2091" s="4" t="s">
        <v>6823</v>
      </c>
    </row>
    <row r="2092" spans="1:2" x14ac:dyDescent="0.2">
      <c r="A2092" s="150" t="s">
        <v>5773</v>
      </c>
      <c r="B2092" s="4" t="s">
        <v>6868</v>
      </c>
    </row>
    <row r="2093" spans="1:2" x14ac:dyDescent="0.2">
      <c r="A2093" s="4" t="s">
        <v>4058</v>
      </c>
      <c r="B2093" s="4" t="s">
        <v>6823</v>
      </c>
    </row>
    <row r="2094" spans="1:2" x14ac:dyDescent="0.2">
      <c r="A2094" s="4" t="s">
        <v>4411</v>
      </c>
      <c r="B2094" s="27" t="s">
        <v>4013</v>
      </c>
    </row>
    <row r="2095" spans="1:2" x14ac:dyDescent="0.2">
      <c r="A2095" s="4" t="s">
        <v>6453</v>
      </c>
      <c r="B2095" s="4" t="s">
        <v>4013</v>
      </c>
    </row>
    <row r="2096" spans="1:2" x14ac:dyDescent="0.2">
      <c r="A2096" s="4" t="s">
        <v>6328</v>
      </c>
      <c r="B2096" s="4" t="s">
        <v>6910</v>
      </c>
    </row>
    <row r="2097" spans="1:2" x14ac:dyDescent="0.2">
      <c r="A2097" s="4" t="s">
        <v>4512</v>
      </c>
      <c r="B2097" s="4" t="s">
        <v>4013</v>
      </c>
    </row>
    <row r="2098" spans="1:2" x14ac:dyDescent="0.2">
      <c r="A2098" s="150" t="s">
        <v>6095</v>
      </c>
      <c r="B2098" s="4" t="s">
        <v>6886</v>
      </c>
    </row>
    <row r="2099" spans="1:2" x14ac:dyDescent="0.2">
      <c r="A2099" s="150" t="s">
        <v>5774</v>
      </c>
      <c r="B2099" s="4" t="s">
        <v>6863</v>
      </c>
    </row>
    <row r="2100" spans="1:2" x14ac:dyDescent="0.2">
      <c r="A2100" s="150" t="s">
        <v>5775</v>
      </c>
      <c r="B2100" s="4" t="s">
        <v>6863</v>
      </c>
    </row>
    <row r="2101" spans="1:2" x14ac:dyDescent="0.2">
      <c r="A2101" s="150" t="s">
        <v>5776</v>
      </c>
      <c r="B2101" s="4" t="s">
        <v>6863</v>
      </c>
    </row>
    <row r="2102" spans="1:2" x14ac:dyDescent="0.2">
      <c r="A2102" s="150" t="s">
        <v>5580</v>
      </c>
      <c r="B2102" s="4" t="s">
        <v>6842</v>
      </c>
    </row>
    <row r="2103" spans="1:2" x14ac:dyDescent="0.2">
      <c r="A2103" s="150" t="s">
        <v>5581</v>
      </c>
      <c r="B2103" s="4" t="s">
        <v>6840</v>
      </c>
    </row>
    <row r="2104" spans="1:2" x14ac:dyDescent="0.2">
      <c r="A2104" s="4" t="s">
        <v>4778</v>
      </c>
      <c r="B2104" s="4" t="s">
        <v>6779</v>
      </c>
    </row>
    <row r="2105" spans="1:2" x14ac:dyDescent="0.2">
      <c r="A2105" s="4" t="s">
        <v>4779</v>
      </c>
      <c r="B2105" s="4" t="s">
        <v>6780</v>
      </c>
    </row>
    <row r="2106" spans="1:2" x14ac:dyDescent="0.2">
      <c r="A2106" s="4" t="s">
        <v>4357</v>
      </c>
      <c r="B2106" s="27" t="s">
        <v>4013</v>
      </c>
    </row>
    <row r="2107" spans="1:2" x14ac:dyDescent="0.2">
      <c r="A2107" s="4" t="s">
        <v>4412</v>
      </c>
      <c r="B2107" s="27" t="s">
        <v>4013</v>
      </c>
    </row>
    <row r="2108" spans="1:2" x14ac:dyDescent="0.2">
      <c r="A2108" s="150" t="s">
        <v>4652</v>
      </c>
      <c r="B2108" s="150" t="s">
        <v>6766</v>
      </c>
    </row>
    <row r="2109" spans="1:2" x14ac:dyDescent="0.2">
      <c r="A2109" s="150" t="s">
        <v>4652</v>
      </c>
      <c r="B2109" s="150" t="s">
        <v>6774</v>
      </c>
    </row>
    <row r="2110" spans="1:2" x14ac:dyDescent="0.2">
      <c r="A2110" s="4" t="s">
        <v>4780</v>
      </c>
      <c r="B2110" s="4" t="s">
        <v>6789</v>
      </c>
    </row>
    <row r="2111" spans="1:2" x14ac:dyDescent="0.2">
      <c r="A2111" s="4" t="s">
        <v>4487</v>
      </c>
      <c r="B2111" s="4" t="s">
        <v>4013</v>
      </c>
    </row>
    <row r="2112" spans="1:2" x14ac:dyDescent="0.2">
      <c r="A2112" s="4" t="s">
        <v>5219</v>
      </c>
      <c r="B2112" s="4" t="s">
        <v>6825</v>
      </c>
    </row>
    <row r="2113" spans="1:2" x14ac:dyDescent="0.2">
      <c r="A2113" s="4" t="s">
        <v>6213</v>
      </c>
      <c r="B2113" s="4" t="s">
        <v>6906</v>
      </c>
    </row>
    <row r="2114" spans="1:2" x14ac:dyDescent="0.2">
      <c r="A2114" s="150" t="s">
        <v>5919</v>
      </c>
      <c r="B2114" s="4" t="s">
        <v>6883</v>
      </c>
    </row>
    <row r="2115" spans="1:2" x14ac:dyDescent="0.2">
      <c r="A2115" s="27" t="s">
        <v>4316</v>
      </c>
      <c r="B2115" s="27" t="s">
        <v>4013</v>
      </c>
    </row>
    <row r="2116" spans="1:2" x14ac:dyDescent="0.2">
      <c r="A2116" s="27" t="s">
        <v>4316</v>
      </c>
      <c r="B2116" s="27" t="s">
        <v>4013</v>
      </c>
    </row>
    <row r="2117" spans="1:2" x14ac:dyDescent="0.2">
      <c r="A2117" s="44" t="s">
        <v>6096</v>
      </c>
      <c r="B2117" s="150" t="s">
        <v>6887</v>
      </c>
    </row>
    <row r="2118" spans="1:2" x14ac:dyDescent="0.2">
      <c r="A2118" s="4" t="s">
        <v>6236</v>
      </c>
      <c r="B2118" s="4" t="s">
        <v>6906</v>
      </c>
    </row>
    <row r="2119" spans="1:2" x14ac:dyDescent="0.2">
      <c r="A2119" s="150" t="s">
        <v>5417</v>
      </c>
      <c r="B2119" s="4" t="s">
        <v>6828</v>
      </c>
    </row>
    <row r="2120" spans="1:2" x14ac:dyDescent="0.2">
      <c r="A2120" s="4" t="s">
        <v>5244</v>
      </c>
      <c r="B2120" s="4" t="s">
        <v>6823</v>
      </c>
    </row>
    <row r="2121" spans="1:2" x14ac:dyDescent="0.2">
      <c r="A2121" s="150" t="s">
        <v>5871</v>
      </c>
      <c r="B2121" s="4" t="s">
        <v>6879</v>
      </c>
    </row>
    <row r="2122" spans="1:2" x14ac:dyDescent="0.2">
      <c r="A2122" s="148" t="s">
        <v>5949</v>
      </c>
      <c r="B2122" s="4" t="s">
        <v>4013</v>
      </c>
    </row>
    <row r="2123" spans="1:2" x14ac:dyDescent="0.2">
      <c r="A2123" s="4" t="s">
        <v>5276</v>
      </c>
      <c r="B2123" s="4" t="s">
        <v>6823</v>
      </c>
    </row>
    <row r="2124" spans="1:2" x14ac:dyDescent="0.2">
      <c r="A2124" s="150" t="s">
        <v>5418</v>
      </c>
      <c r="B2124" s="4" t="s">
        <v>6828</v>
      </c>
    </row>
    <row r="2125" spans="1:2" x14ac:dyDescent="0.2">
      <c r="A2125" s="4" t="s">
        <v>4437</v>
      </c>
      <c r="B2125" s="4" t="s">
        <v>4013</v>
      </c>
    </row>
    <row r="2126" spans="1:2" x14ac:dyDescent="0.2">
      <c r="A2126" s="4" t="s">
        <v>4502</v>
      </c>
      <c r="B2126" s="4" t="s">
        <v>4013</v>
      </c>
    </row>
    <row r="2127" spans="1:2" x14ac:dyDescent="0.2">
      <c r="A2127" s="4" t="s">
        <v>5273</v>
      </c>
      <c r="B2127" s="4" t="s">
        <v>6823</v>
      </c>
    </row>
    <row r="2128" spans="1:2" x14ac:dyDescent="0.2">
      <c r="A2128" s="4" t="s">
        <v>4974</v>
      </c>
      <c r="B2128" s="4" t="s">
        <v>6800</v>
      </c>
    </row>
    <row r="2129" spans="1:2" x14ac:dyDescent="0.2">
      <c r="A2129" s="4" t="s">
        <v>6138</v>
      </c>
      <c r="B2129" s="4" t="s">
        <v>4013</v>
      </c>
    </row>
    <row r="2130" spans="1:2" x14ac:dyDescent="0.2">
      <c r="A2130" s="4" t="s">
        <v>6329</v>
      </c>
      <c r="B2130" s="4" t="s">
        <v>6910</v>
      </c>
    </row>
    <row r="2131" spans="1:2" x14ac:dyDescent="0.2">
      <c r="A2131" s="4" t="s">
        <v>6262</v>
      </c>
      <c r="B2131" s="4" t="s">
        <v>6907</v>
      </c>
    </row>
    <row r="2132" spans="1:2" x14ac:dyDescent="0.2">
      <c r="A2132" s="150" t="s">
        <v>5777</v>
      </c>
      <c r="B2132" s="4" t="s">
        <v>6869</v>
      </c>
    </row>
    <row r="2133" spans="1:2" x14ac:dyDescent="0.2">
      <c r="A2133" s="4" t="s">
        <v>5274</v>
      </c>
      <c r="B2133" s="4" t="s">
        <v>6823</v>
      </c>
    </row>
    <row r="2134" spans="1:2" x14ac:dyDescent="0.2">
      <c r="A2134" s="4" t="s">
        <v>5229</v>
      </c>
      <c r="B2134" s="4" t="s">
        <v>6823</v>
      </c>
    </row>
    <row r="2135" spans="1:2" x14ac:dyDescent="0.2">
      <c r="A2135" s="4" t="s">
        <v>5209</v>
      </c>
      <c r="B2135" s="4" t="s">
        <v>6823</v>
      </c>
    </row>
    <row r="2136" spans="1:2" x14ac:dyDescent="0.2">
      <c r="A2136" s="4" t="s">
        <v>5210</v>
      </c>
      <c r="B2136" s="4" t="s">
        <v>6823</v>
      </c>
    </row>
    <row r="2137" spans="1:2" x14ac:dyDescent="0.2">
      <c r="A2137" s="4" t="s">
        <v>5263</v>
      </c>
      <c r="B2137" s="4" t="s">
        <v>6825</v>
      </c>
    </row>
    <row r="2138" spans="1:2" x14ac:dyDescent="0.2">
      <c r="A2138" s="4" t="s">
        <v>5279</v>
      </c>
      <c r="B2138" s="4" t="s">
        <v>6823</v>
      </c>
    </row>
    <row r="2139" spans="1:2" x14ac:dyDescent="0.2">
      <c r="A2139" s="4" t="s">
        <v>5257</v>
      </c>
      <c r="B2139" s="4" t="s">
        <v>6823</v>
      </c>
    </row>
    <row r="2140" spans="1:2" x14ac:dyDescent="0.2">
      <c r="A2140" s="4" t="s">
        <v>5275</v>
      </c>
      <c r="B2140" s="4" t="s">
        <v>6823</v>
      </c>
    </row>
    <row r="2141" spans="1:2" x14ac:dyDescent="0.2">
      <c r="A2141" s="4" t="s">
        <v>5256</v>
      </c>
      <c r="B2141" s="4" t="s">
        <v>6823</v>
      </c>
    </row>
    <row r="2142" spans="1:2" x14ac:dyDescent="0.2">
      <c r="A2142" s="148" t="s">
        <v>4530</v>
      </c>
      <c r="B2142" s="4" t="s">
        <v>4013</v>
      </c>
    </row>
    <row r="2143" spans="1:2" x14ac:dyDescent="0.2">
      <c r="A2143" s="4" t="s">
        <v>6250</v>
      </c>
      <c r="B2143" s="4" t="s">
        <v>6906</v>
      </c>
    </row>
    <row r="2144" spans="1:2" x14ac:dyDescent="0.2">
      <c r="A2144" s="27" t="s">
        <v>4331</v>
      </c>
      <c r="B2144" s="27" t="s">
        <v>4013</v>
      </c>
    </row>
    <row r="2145" spans="1:2" x14ac:dyDescent="0.2">
      <c r="A2145" s="153" t="s">
        <v>4558</v>
      </c>
      <c r="B2145" s="4" t="s">
        <v>4013</v>
      </c>
    </row>
    <row r="2146" spans="1:2" x14ac:dyDescent="0.2">
      <c r="A2146" s="148" t="s">
        <v>4531</v>
      </c>
      <c r="B2146" s="4" t="s">
        <v>4013</v>
      </c>
    </row>
    <row r="2147" spans="1:2" x14ac:dyDescent="0.2">
      <c r="A2147" s="4" t="s">
        <v>4815</v>
      </c>
      <c r="B2147" s="4" t="s">
        <v>6796</v>
      </c>
    </row>
    <row r="2148" spans="1:2" x14ac:dyDescent="0.2">
      <c r="A2148" s="148" t="s">
        <v>4532</v>
      </c>
      <c r="B2148" s="4" t="s">
        <v>4013</v>
      </c>
    </row>
    <row r="2149" spans="1:2" x14ac:dyDescent="0.2">
      <c r="A2149" s="4" t="s">
        <v>6214</v>
      </c>
      <c r="B2149" s="4" t="s">
        <v>6906</v>
      </c>
    </row>
    <row r="2150" spans="1:2" x14ac:dyDescent="0.2">
      <c r="A2150" s="150" t="s">
        <v>5778</v>
      </c>
      <c r="B2150" s="4" t="s">
        <v>6872</v>
      </c>
    </row>
    <row r="2151" spans="1:2" x14ac:dyDescent="0.2">
      <c r="A2151" s="27" t="s">
        <v>4272</v>
      </c>
      <c r="B2151" s="27" t="s">
        <v>4013</v>
      </c>
    </row>
    <row r="2152" spans="1:2" x14ac:dyDescent="0.2">
      <c r="A2152" s="150" t="s">
        <v>4653</v>
      </c>
      <c r="B2152" s="150" t="s">
        <v>6766</v>
      </c>
    </row>
    <row r="2153" spans="1:2" x14ac:dyDescent="0.2">
      <c r="A2153" s="150" t="s">
        <v>5872</v>
      </c>
      <c r="B2153" s="4" t="s">
        <v>6879</v>
      </c>
    </row>
    <row r="2154" spans="1:2" x14ac:dyDescent="0.2">
      <c r="A2154" s="4" t="s">
        <v>4781</v>
      </c>
      <c r="B2154" s="4" t="s">
        <v>6779</v>
      </c>
    </row>
    <row r="2155" spans="1:2" x14ac:dyDescent="0.2">
      <c r="A2155" s="4" t="s">
        <v>4782</v>
      </c>
      <c r="B2155" s="4" t="s">
        <v>6780</v>
      </c>
    </row>
    <row r="2156" spans="1:2" x14ac:dyDescent="0.2">
      <c r="A2156" s="150" t="s">
        <v>5779</v>
      </c>
      <c r="B2156" s="4" t="s">
        <v>6871</v>
      </c>
    </row>
    <row r="2157" spans="1:2" x14ac:dyDescent="0.2">
      <c r="A2157" s="150" t="s">
        <v>5582</v>
      </c>
      <c r="B2157" s="4" t="s">
        <v>6830</v>
      </c>
    </row>
    <row r="2158" spans="1:2" x14ac:dyDescent="0.2">
      <c r="A2158" s="150" t="s">
        <v>5583</v>
      </c>
      <c r="B2158" s="4" t="s">
        <v>6830</v>
      </c>
    </row>
    <row r="2159" spans="1:2" x14ac:dyDescent="0.2">
      <c r="A2159" s="150" t="s">
        <v>6097</v>
      </c>
      <c r="B2159" s="4" t="s">
        <v>6885</v>
      </c>
    </row>
    <row r="2160" spans="1:2" x14ac:dyDescent="0.2">
      <c r="A2160" s="4" t="s">
        <v>6521</v>
      </c>
      <c r="B2160" s="4" t="s">
        <v>6938</v>
      </c>
    </row>
    <row r="2161" spans="1:2" x14ac:dyDescent="0.2">
      <c r="A2161" s="4" t="s">
        <v>4783</v>
      </c>
      <c r="B2161" s="4" t="s">
        <v>6795</v>
      </c>
    </row>
    <row r="2162" spans="1:2" x14ac:dyDescent="0.2">
      <c r="A2162" s="4" t="s">
        <v>4975</v>
      </c>
      <c r="B2162" s="4" t="s">
        <v>6766</v>
      </c>
    </row>
    <row r="2163" spans="1:2" x14ac:dyDescent="0.2">
      <c r="A2163" s="4" t="s">
        <v>4784</v>
      </c>
      <c r="B2163" s="4" t="s">
        <v>6795</v>
      </c>
    </row>
    <row r="2164" spans="1:2" x14ac:dyDescent="0.2">
      <c r="A2164" s="4" t="s">
        <v>4976</v>
      </c>
      <c r="B2164" s="4" t="s">
        <v>6766</v>
      </c>
    </row>
    <row r="2165" spans="1:2" x14ac:dyDescent="0.2">
      <c r="A2165" s="4" t="s">
        <v>4785</v>
      </c>
      <c r="B2165" s="4" t="s">
        <v>6795</v>
      </c>
    </row>
    <row r="2166" spans="1:2" x14ac:dyDescent="0.2">
      <c r="A2166" s="4" t="s">
        <v>6454</v>
      </c>
      <c r="B2166" s="4" t="s">
        <v>4013</v>
      </c>
    </row>
    <row r="2167" spans="1:2" x14ac:dyDescent="0.2">
      <c r="A2167" s="4" t="s">
        <v>6330</v>
      </c>
      <c r="B2167" s="4" t="s">
        <v>6916</v>
      </c>
    </row>
    <row r="2168" spans="1:2" x14ac:dyDescent="0.2">
      <c r="A2168" s="4" t="s">
        <v>6331</v>
      </c>
      <c r="B2168" s="4" t="s">
        <v>6920</v>
      </c>
    </row>
    <row r="2169" spans="1:2" x14ac:dyDescent="0.2">
      <c r="A2169" s="153" t="s">
        <v>4549</v>
      </c>
      <c r="B2169" s="4" t="s">
        <v>4013</v>
      </c>
    </row>
    <row r="2170" spans="1:2" x14ac:dyDescent="0.2">
      <c r="A2170" s="161" t="s">
        <v>6167</v>
      </c>
      <c r="B2170" s="4" t="s">
        <v>4013</v>
      </c>
    </row>
    <row r="2171" spans="1:2" x14ac:dyDescent="0.2">
      <c r="A2171" s="148" t="s">
        <v>5960</v>
      </c>
      <c r="B2171" s="4" t="s">
        <v>4013</v>
      </c>
    </row>
    <row r="2172" spans="1:2" x14ac:dyDescent="0.2">
      <c r="A2172" s="148" t="s">
        <v>4533</v>
      </c>
      <c r="B2172" s="4" t="s">
        <v>4013</v>
      </c>
    </row>
    <row r="2173" spans="1:2" x14ac:dyDescent="0.2">
      <c r="A2173" s="148" t="s">
        <v>5961</v>
      </c>
      <c r="B2173" s="4" t="s">
        <v>4013</v>
      </c>
    </row>
    <row r="2174" spans="1:2" x14ac:dyDescent="0.2">
      <c r="A2174" s="150" t="s">
        <v>5780</v>
      </c>
      <c r="B2174" s="4" t="s">
        <v>6866</v>
      </c>
    </row>
    <row r="2175" spans="1:2" x14ac:dyDescent="0.2">
      <c r="A2175" s="4" t="s">
        <v>4473</v>
      </c>
      <c r="B2175" s="4" t="s">
        <v>6764</v>
      </c>
    </row>
    <row r="2176" spans="1:2" x14ac:dyDescent="0.2">
      <c r="A2176" s="4" t="s">
        <v>6332</v>
      </c>
      <c r="B2176" s="4" t="s">
        <v>6921</v>
      </c>
    </row>
    <row r="2177" spans="1:2" x14ac:dyDescent="0.2">
      <c r="A2177" s="150" t="s">
        <v>598</v>
      </c>
      <c r="B2177" s="4" t="s">
        <v>6883</v>
      </c>
    </row>
    <row r="2178" spans="1:2" x14ac:dyDescent="0.2">
      <c r="A2178" s="150" t="s">
        <v>5920</v>
      </c>
      <c r="B2178" s="4" t="s">
        <v>6882</v>
      </c>
    </row>
    <row r="2179" spans="1:2" x14ac:dyDescent="0.2">
      <c r="A2179" s="150" t="s">
        <v>5921</v>
      </c>
      <c r="B2179" s="4" t="s">
        <v>6882</v>
      </c>
    </row>
    <row r="2180" spans="1:2" x14ac:dyDescent="0.2">
      <c r="A2180" s="150" t="s">
        <v>5922</v>
      </c>
      <c r="B2180" s="4" t="s">
        <v>6882</v>
      </c>
    </row>
    <row r="2181" spans="1:2" x14ac:dyDescent="0.2">
      <c r="A2181" s="150" t="s">
        <v>5922</v>
      </c>
      <c r="B2181" s="4" t="s">
        <v>6883</v>
      </c>
    </row>
    <row r="2182" spans="1:2" x14ac:dyDescent="0.2">
      <c r="A2182" s="150" t="s">
        <v>5923</v>
      </c>
      <c r="B2182" s="4" t="s">
        <v>6883</v>
      </c>
    </row>
    <row r="2183" spans="1:2" x14ac:dyDescent="0.2">
      <c r="A2183" s="150" t="s">
        <v>5924</v>
      </c>
      <c r="B2183" s="4" t="s">
        <v>6882</v>
      </c>
    </row>
    <row r="2184" spans="1:2" x14ac:dyDescent="0.2">
      <c r="A2184" s="150" t="s">
        <v>5584</v>
      </c>
      <c r="B2184" s="4" t="s">
        <v>6835</v>
      </c>
    </row>
    <row r="2185" spans="1:2" x14ac:dyDescent="0.2">
      <c r="A2185" s="150" t="s">
        <v>5925</v>
      </c>
      <c r="B2185" s="4" t="s">
        <v>6881</v>
      </c>
    </row>
    <row r="2186" spans="1:2" x14ac:dyDescent="0.2">
      <c r="A2186" s="150" t="s">
        <v>5781</v>
      </c>
      <c r="B2186" s="4" t="s">
        <v>6869</v>
      </c>
    </row>
    <row r="2187" spans="1:2" x14ac:dyDescent="0.2">
      <c r="A2187" s="150" t="s">
        <v>5585</v>
      </c>
      <c r="B2187" s="4" t="s">
        <v>6835</v>
      </c>
    </row>
    <row r="2188" spans="1:2" x14ac:dyDescent="0.2">
      <c r="A2188" s="4" t="s">
        <v>4488</v>
      </c>
      <c r="B2188" s="4" t="s">
        <v>4013</v>
      </c>
    </row>
    <row r="2189" spans="1:2" x14ac:dyDescent="0.2">
      <c r="A2189" s="4" t="s">
        <v>4503</v>
      </c>
      <c r="B2189" s="4" t="s">
        <v>4013</v>
      </c>
    </row>
    <row r="2190" spans="1:2" x14ac:dyDescent="0.2">
      <c r="A2190" s="4" t="s">
        <v>6625</v>
      </c>
      <c r="B2190" s="4" t="s">
        <v>6938</v>
      </c>
    </row>
    <row r="2191" spans="1:2" x14ac:dyDescent="0.2">
      <c r="A2191" s="150" t="s">
        <v>5782</v>
      </c>
      <c r="B2191" s="4" t="s">
        <v>6875</v>
      </c>
    </row>
    <row r="2192" spans="1:2" x14ac:dyDescent="0.2">
      <c r="A2192" s="150" t="s">
        <v>4654</v>
      </c>
      <c r="B2192" s="150" t="s">
        <v>6766</v>
      </c>
    </row>
    <row r="2193" spans="1:2" x14ac:dyDescent="0.2">
      <c r="A2193" s="4" t="s">
        <v>4786</v>
      </c>
      <c r="B2193" s="4" t="s">
        <v>6779</v>
      </c>
    </row>
    <row r="2194" spans="1:2" x14ac:dyDescent="0.2">
      <c r="A2194" s="4" t="s">
        <v>4787</v>
      </c>
      <c r="B2194" s="4" t="s">
        <v>6780</v>
      </c>
    </row>
    <row r="2195" spans="1:2" x14ac:dyDescent="0.2">
      <c r="A2195" s="4" t="s">
        <v>5349</v>
      </c>
      <c r="B2195" s="4" t="s">
        <v>4013</v>
      </c>
    </row>
    <row r="2196" spans="1:2" x14ac:dyDescent="0.2">
      <c r="A2196" s="4" t="s">
        <v>5982</v>
      </c>
      <c r="B2196" s="4" t="s">
        <v>4013</v>
      </c>
    </row>
    <row r="2197" spans="1:2" x14ac:dyDescent="0.2">
      <c r="A2197" s="4" t="s">
        <v>4397</v>
      </c>
      <c r="B2197" s="27" t="s">
        <v>4013</v>
      </c>
    </row>
    <row r="2198" spans="1:2" x14ac:dyDescent="0.2">
      <c r="A2198" s="4" t="s">
        <v>4510</v>
      </c>
      <c r="B2198" s="4" t="s">
        <v>4013</v>
      </c>
    </row>
    <row r="2199" spans="1:2" x14ac:dyDescent="0.2">
      <c r="A2199" s="4" t="s">
        <v>4977</v>
      </c>
      <c r="B2199" s="4" t="s">
        <v>6766</v>
      </c>
    </row>
    <row r="2200" spans="1:2" x14ac:dyDescent="0.2">
      <c r="A2200" s="4" t="s">
        <v>4480</v>
      </c>
      <c r="B2200" s="4" t="s">
        <v>6764</v>
      </c>
    </row>
    <row r="2201" spans="1:2" x14ac:dyDescent="0.2">
      <c r="A2201" s="4" t="s">
        <v>4480</v>
      </c>
      <c r="B2201" s="4" t="s">
        <v>6765</v>
      </c>
    </row>
    <row r="2202" spans="1:2" x14ac:dyDescent="0.2">
      <c r="A2202" s="4" t="s">
        <v>4978</v>
      </c>
      <c r="B2202" s="4" t="s">
        <v>6766</v>
      </c>
    </row>
    <row r="2203" spans="1:2" x14ac:dyDescent="0.2">
      <c r="A2203" s="150" t="s">
        <v>5586</v>
      </c>
      <c r="B2203" s="4" t="s">
        <v>6835</v>
      </c>
    </row>
    <row r="2204" spans="1:2" x14ac:dyDescent="0.2">
      <c r="A2204" s="161" t="s">
        <v>6168</v>
      </c>
      <c r="B2204" s="4" t="s">
        <v>4013</v>
      </c>
    </row>
    <row r="2205" spans="1:2" x14ac:dyDescent="0.2">
      <c r="A2205" s="148" t="s">
        <v>5954</v>
      </c>
      <c r="B2205" s="4" t="s">
        <v>4013</v>
      </c>
    </row>
    <row r="2206" spans="1:2" x14ac:dyDescent="0.2">
      <c r="A2206" s="4" t="s">
        <v>6395</v>
      </c>
      <c r="B2206" s="4" t="s">
        <v>6756</v>
      </c>
    </row>
    <row r="2207" spans="1:2" x14ac:dyDescent="0.2">
      <c r="A2207" s="150" t="s">
        <v>5587</v>
      </c>
      <c r="B2207" s="4" t="s">
        <v>6849</v>
      </c>
    </row>
    <row r="2208" spans="1:2" x14ac:dyDescent="0.2">
      <c r="A2208" s="4" t="s">
        <v>5335</v>
      </c>
      <c r="B2208" s="150" t="s">
        <v>4013</v>
      </c>
    </row>
    <row r="2209" spans="1:2" x14ac:dyDescent="0.2">
      <c r="A2209" s="4" t="s">
        <v>4486</v>
      </c>
      <c r="B2209" s="4" t="s">
        <v>4013</v>
      </c>
    </row>
    <row r="2210" spans="1:2" x14ac:dyDescent="0.2">
      <c r="A2210" s="4" t="s">
        <v>4377</v>
      </c>
      <c r="B2210" s="27" t="s">
        <v>4013</v>
      </c>
    </row>
    <row r="2211" spans="1:2" x14ac:dyDescent="0.2">
      <c r="A2211" s="4" t="s">
        <v>6023</v>
      </c>
      <c r="B2211" s="4" t="s">
        <v>4013</v>
      </c>
    </row>
    <row r="2212" spans="1:2" x14ac:dyDescent="0.2">
      <c r="A2212" s="4" t="s">
        <v>5296</v>
      </c>
      <c r="B2212" s="4" t="s">
        <v>6825</v>
      </c>
    </row>
    <row r="2213" spans="1:2" x14ac:dyDescent="0.2">
      <c r="A2213" s="4" t="s">
        <v>5068</v>
      </c>
      <c r="B2213" s="4" t="s">
        <v>6766</v>
      </c>
    </row>
    <row r="2214" spans="1:2" x14ac:dyDescent="0.2">
      <c r="A2214" s="150" t="s">
        <v>5588</v>
      </c>
      <c r="B2214" s="4" t="s">
        <v>6841</v>
      </c>
    </row>
    <row r="2215" spans="1:2" x14ac:dyDescent="0.2">
      <c r="A2215" s="27" t="s">
        <v>4332</v>
      </c>
      <c r="B2215" s="27" t="s">
        <v>4013</v>
      </c>
    </row>
    <row r="2216" spans="1:2" x14ac:dyDescent="0.2">
      <c r="A2216" s="4" t="s">
        <v>6113</v>
      </c>
      <c r="B2216" s="4" t="s">
        <v>4013</v>
      </c>
    </row>
    <row r="2217" spans="1:2" x14ac:dyDescent="0.2">
      <c r="A2217" s="150" t="s">
        <v>5926</v>
      </c>
      <c r="B2217" s="4" t="s">
        <v>6882</v>
      </c>
    </row>
    <row r="2218" spans="1:2" x14ac:dyDescent="0.2">
      <c r="A2218" s="150" t="s">
        <v>5927</v>
      </c>
      <c r="B2218" s="4" t="s">
        <v>6882</v>
      </c>
    </row>
    <row r="2219" spans="1:2" x14ac:dyDescent="0.2">
      <c r="A2219" s="150" t="s">
        <v>5928</v>
      </c>
      <c r="B2219" s="4" t="s">
        <v>6882</v>
      </c>
    </row>
    <row r="2220" spans="1:2" x14ac:dyDescent="0.2">
      <c r="A2220" s="4" t="s">
        <v>6603</v>
      </c>
      <c r="B2220" s="4" t="s">
        <v>6938</v>
      </c>
    </row>
    <row r="2221" spans="1:2" x14ac:dyDescent="0.2">
      <c r="A2221" s="4" t="s">
        <v>6626</v>
      </c>
      <c r="B2221" s="4" t="s">
        <v>6938</v>
      </c>
    </row>
    <row r="2222" spans="1:2" x14ac:dyDescent="0.2">
      <c r="A2222" s="4" t="s">
        <v>6522</v>
      </c>
      <c r="B2222" s="4" t="s">
        <v>6938</v>
      </c>
    </row>
    <row r="2223" spans="1:2" x14ac:dyDescent="0.2">
      <c r="A2223" s="150" t="s">
        <v>5589</v>
      </c>
      <c r="B2223" s="4" t="s">
        <v>6843</v>
      </c>
    </row>
    <row r="2224" spans="1:2" x14ac:dyDescent="0.2">
      <c r="A2224" s="4" t="s">
        <v>4676</v>
      </c>
      <c r="B2224" s="4" t="s">
        <v>6778</v>
      </c>
    </row>
    <row r="2225" spans="1:2" x14ac:dyDescent="0.2">
      <c r="A2225" s="150" t="s">
        <v>5590</v>
      </c>
      <c r="B2225" s="4" t="s">
        <v>6843</v>
      </c>
    </row>
    <row r="2226" spans="1:2" x14ac:dyDescent="0.2">
      <c r="A2226" s="4" t="s">
        <v>6024</v>
      </c>
      <c r="B2226" s="4" t="s">
        <v>4013</v>
      </c>
    </row>
    <row r="2227" spans="1:2" x14ac:dyDescent="0.2">
      <c r="A2227" s="4" t="s">
        <v>5217</v>
      </c>
      <c r="B2227" s="4" t="s">
        <v>6823</v>
      </c>
    </row>
    <row r="2228" spans="1:2" x14ac:dyDescent="0.2">
      <c r="A2228" s="4" t="s">
        <v>5213</v>
      </c>
      <c r="B2228" s="4" t="s">
        <v>6823</v>
      </c>
    </row>
    <row r="2229" spans="1:2" x14ac:dyDescent="0.2">
      <c r="A2229" s="4" t="s">
        <v>4979</v>
      </c>
      <c r="B2229" s="4" t="s">
        <v>6766</v>
      </c>
    </row>
    <row r="2230" spans="1:2" x14ac:dyDescent="0.2">
      <c r="A2230" s="4" t="s">
        <v>6389</v>
      </c>
      <c r="B2230" s="4" t="s">
        <v>6756</v>
      </c>
    </row>
    <row r="2231" spans="1:2" x14ac:dyDescent="0.2">
      <c r="A2231" s="4" t="s">
        <v>5186</v>
      </c>
      <c r="B2231" s="4" t="s">
        <v>6825</v>
      </c>
    </row>
    <row r="2232" spans="1:2" x14ac:dyDescent="0.2">
      <c r="A2232" s="4" t="s">
        <v>6333</v>
      </c>
      <c r="B2232" s="4" t="s">
        <v>6910</v>
      </c>
    </row>
    <row r="2233" spans="1:2" x14ac:dyDescent="0.2">
      <c r="A2233" s="150" t="s">
        <v>6098</v>
      </c>
      <c r="B2233" s="4" t="s">
        <v>6885</v>
      </c>
    </row>
    <row r="2234" spans="1:2" x14ac:dyDescent="0.2">
      <c r="A2234" s="150" t="s">
        <v>6099</v>
      </c>
      <c r="B2234" s="4" t="s">
        <v>6885</v>
      </c>
    </row>
    <row r="2235" spans="1:2" x14ac:dyDescent="0.2">
      <c r="A2235" s="150" t="s">
        <v>6100</v>
      </c>
      <c r="B2235" s="4" t="s">
        <v>6885</v>
      </c>
    </row>
    <row r="2236" spans="1:2" x14ac:dyDescent="0.2">
      <c r="A2236" s="150" t="s">
        <v>6101</v>
      </c>
      <c r="B2236" s="4" t="s">
        <v>6885</v>
      </c>
    </row>
    <row r="2237" spans="1:2" x14ac:dyDescent="0.2">
      <c r="A2237" s="150" t="s">
        <v>6102</v>
      </c>
      <c r="B2237" s="4" t="s">
        <v>6885</v>
      </c>
    </row>
    <row r="2238" spans="1:2" x14ac:dyDescent="0.2">
      <c r="A2238" s="150" t="s">
        <v>6103</v>
      </c>
      <c r="B2238" s="4" t="s">
        <v>6885</v>
      </c>
    </row>
    <row r="2239" spans="1:2" x14ac:dyDescent="0.2">
      <c r="A2239" s="150" t="s">
        <v>6104</v>
      </c>
      <c r="B2239" s="4" t="s">
        <v>6885</v>
      </c>
    </row>
    <row r="2240" spans="1:2" x14ac:dyDescent="0.2">
      <c r="A2240" s="150" t="s">
        <v>6105</v>
      </c>
      <c r="B2240" s="4" t="s">
        <v>6885</v>
      </c>
    </row>
    <row r="2241" spans="1:2" x14ac:dyDescent="0.2">
      <c r="A2241" s="150" t="s">
        <v>6106</v>
      </c>
      <c r="B2241" s="4" t="s">
        <v>6885</v>
      </c>
    </row>
    <row r="2242" spans="1:2" x14ac:dyDescent="0.2">
      <c r="A2242" s="150" t="s">
        <v>6107</v>
      </c>
      <c r="B2242" s="4" t="s">
        <v>6885</v>
      </c>
    </row>
    <row r="2243" spans="1:2" x14ac:dyDescent="0.2">
      <c r="A2243" s="4" t="s">
        <v>6604</v>
      </c>
      <c r="B2243" s="4" t="s">
        <v>6938</v>
      </c>
    </row>
    <row r="2244" spans="1:2" x14ac:dyDescent="0.2">
      <c r="A2244" s="4" t="s">
        <v>6334</v>
      </c>
      <c r="B2244" s="4" t="s">
        <v>6910</v>
      </c>
    </row>
    <row r="2245" spans="1:2" x14ac:dyDescent="0.2">
      <c r="A2245" s="4" t="s">
        <v>6335</v>
      </c>
      <c r="B2245" s="4" t="s">
        <v>6910</v>
      </c>
    </row>
    <row r="2246" spans="1:2" x14ac:dyDescent="0.2">
      <c r="A2246" s="27" t="s">
        <v>6336</v>
      </c>
      <c r="B2246" s="4" t="s">
        <v>6912</v>
      </c>
    </row>
    <row r="2247" spans="1:2" x14ac:dyDescent="0.2">
      <c r="A2247" s="4" t="s">
        <v>6337</v>
      </c>
      <c r="B2247" s="4" t="s">
        <v>6910</v>
      </c>
    </row>
    <row r="2248" spans="1:2" x14ac:dyDescent="0.2">
      <c r="A2248" s="4" t="s">
        <v>6338</v>
      </c>
      <c r="B2248" s="4" t="s">
        <v>6910</v>
      </c>
    </row>
    <row r="2249" spans="1:2" x14ac:dyDescent="0.2">
      <c r="A2249" s="4" t="s">
        <v>6339</v>
      </c>
      <c r="B2249" s="4" t="s">
        <v>6910</v>
      </c>
    </row>
    <row r="2250" spans="1:2" x14ac:dyDescent="0.2">
      <c r="A2250" s="4" t="s">
        <v>6340</v>
      </c>
      <c r="B2250" s="4" t="s">
        <v>6910</v>
      </c>
    </row>
    <row r="2251" spans="1:2" x14ac:dyDescent="0.2">
      <c r="A2251" s="4" t="s">
        <v>6341</v>
      </c>
      <c r="B2251" s="4" t="s">
        <v>6913</v>
      </c>
    </row>
    <row r="2252" spans="1:2" x14ac:dyDescent="0.2">
      <c r="A2252" s="4" t="s">
        <v>6342</v>
      </c>
      <c r="B2252" s="4" t="s">
        <v>6911</v>
      </c>
    </row>
    <row r="2253" spans="1:2" x14ac:dyDescent="0.2">
      <c r="A2253" s="4" t="s">
        <v>6343</v>
      </c>
      <c r="B2253" s="4" t="s">
        <v>6913</v>
      </c>
    </row>
    <row r="2254" spans="1:2" x14ac:dyDescent="0.2">
      <c r="A2254" s="4" t="s">
        <v>6344</v>
      </c>
      <c r="B2254" s="4" t="s">
        <v>6911</v>
      </c>
    </row>
    <row r="2255" spans="1:2" x14ac:dyDescent="0.2">
      <c r="A2255" s="4" t="s">
        <v>6345</v>
      </c>
      <c r="B2255" s="4" t="s">
        <v>6913</v>
      </c>
    </row>
    <row r="2256" spans="1:2" x14ac:dyDescent="0.2">
      <c r="A2256" s="4" t="s">
        <v>4788</v>
      </c>
      <c r="B2256" s="4" t="s">
        <v>6782</v>
      </c>
    </row>
    <row r="2257" spans="1:2" x14ac:dyDescent="0.2">
      <c r="A2257" s="4" t="s">
        <v>6215</v>
      </c>
      <c r="B2257" s="4" t="s">
        <v>6906</v>
      </c>
    </row>
    <row r="2258" spans="1:2" x14ac:dyDescent="0.2">
      <c r="A2258" s="150" t="s">
        <v>5783</v>
      </c>
      <c r="B2258" s="4" t="s">
        <v>6865</v>
      </c>
    </row>
    <row r="2259" spans="1:2" x14ac:dyDescent="0.2">
      <c r="A2259" s="27" t="s">
        <v>4317</v>
      </c>
      <c r="B2259" s="27" t="s">
        <v>4013</v>
      </c>
    </row>
    <row r="2260" spans="1:2" x14ac:dyDescent="0.2">
      <c r="A2260" s="27" t="s">
        <v>4317</v>
      </c>
      <c r="B2260" s="27" t="s">
        <v>4013</v>
      </c>
    </row>
    <row r="2261" spans="1:2" x14ac:dyDescent="0.2">
      <c r="A2261" s="4" t="s">
        <v>6346</v>
      </c>
      <c r="B2261" s="4" t="s">
        <v>6921</v>
      </c>
    </row>
    <row r="2262" spans="1:2" x14ac:dyDescent="0.2">
      <c r="A2262" s="4" t="s">
        <v>6347</v>
      </c>
      <c r="B2262" s="4" t="s">
        <v>6921</v>
      </c>
    </row>
    <row r="2263" spans="1:2" x14ac:dyDescent="0.2">
      <c r="A2263" s="4" t="s">
        <v>6348</v>
      </c>
      <c r="B2263" s="4" t="s">
        <v>6921</v>
      </c>
    </row>
    <row r="2264" spans="1:2" x14ac:dyDescent="0.2">
      <c r="A2264" s="4" t="s">
        <v>6349</v>
      </c>
      <c r="B2264" s="4" t="s">
        <v>6921</v>
      </c>
    </row>
    <row r="2265" spans="1:2" x14ac:dyDescent="0.2">
      <c r="A2265" s="4" t="s">
        <v>5211</v>
      </c>
      <c r="B2265" s="4" t="s">
        <v>6823</v>
      </c>
    </row>
    <row r="2266" spans="1:2" x14ac:dyDescent="0.2">
      <c r="A2266" s="27" t="s">
        <v>4300</v>
      </c>
      <c r="B2266" s="27" t="s">
        <v>4013</v>
      </c>
    </row>
    <row r="2267" spans="1:2" x14ac:dyDescent="0.2">
      <c r="A2267" s="27" t="s">
        <v>4300</v>
      </c>
      <c r="B2267" s="27" t="s">
        <v>4013</v>
      </c>
    </row>
    <row r="2268" spans="1:2" x14ac:dyDescent="0.2">
      <c r="A2268" s="4" t="s">
        <v>6523</v>
      </c>
      <c r="B2268" s="4" t="s">
        <v>6938</v>
      </c>
    </row>
    <row r="2269" spans="1:2" x14ac:dyDescent="0.2">
      <c r="A2269" s="4" t="s">
        <v>4358</v>
      </c>
      <c r="B2269" s="27" t="s">
        <v>4013</v>
      </c>
    </row>
    <row r="2270" spans="1:2" x14ac:dyDescent="0.2">
      <c r="A2270" s="4" t="s">
        <v>4378</v>
      </c>
      <c r="B2270" s="27" t="s">
        <v>4013</v>
      </c>
    </row>
    <row r="2271" spans="1:2" x14ac:dyDescent="0.2">
      <c r="A2271" s="4" t="s">
        <v>4875</v>
      </c>
      <c r="B2271" s="4" t="s">
        <v>6766</v>
      </c>
    </row>
    <row r="2272" spans="1:2" x14ac:dyDescent="0.2">
      <c r="A2272" s="150" t="s">
        <v>5929</v>
      </c>
      <c r="B2272" s="4" t="s">
        <v>6883</v>
      </c>
    </row>
    <row r="2273" spans="1:2" x14ac:dyDescent="0.2">
      <c r="A2273" s="150" t="s">
        <v>5591</v>
      </c>
      <c r="B2273" s="4" t="s">
        <v>6844</v>
      </c>
    </row>
    <row r="2274" spans="1:2" x14ac:dyDescent="0.2">
      <c r="A2274" s="150" t="s">
        <v>5592</v>
      </c>
      <c r="B2274" s="4" t="s">
        <v>6830</v>
      </c>
    </row>
    <row r="2275" spans="1:2" x14ac:dyDescent="0.2">
      <c r="A2275" s="4" t="s">
        <v>4379</v>
      </c>
      <c r="B2275" s="27" t="s">
        <v>4013</v>
      </c>
    </row>
    <row r="2276" spans="1:2" x14ac:dyDescent="0.2">
      <c r="A2276" s="4" t="s">
        <v>6192</v>
      </c>
      <c r="B2276" s="4" t="s">
        <v>6906</v>
      </c>
    </row>
    <row r="2277" spans="1:2" x14ac:dyDescent="0.2">
      <c r="A2277" s="4" t="s">
        <v>5232</v>
      </c>
      <c r="B2277" s="4" t="s">
        <v>6825</v>
      </c>
    </row>
    <row r="2278" spans="1:2" x14ac:dyDescent="0.2">
      <c r="A2278" s="150" t="s">
        <v>5784</v>
      </c>
      <c r="B2278" s="4" t="s">
        <v>6871</v>
      </c>
    </row>
    <row r="2279" spans="1:2" x14ac:dyDescent="0.2">
      <c r="A2279" s="4" t="s">
        <v>6524</v>
      </c>
      <c r="B2279" s="4" t="s">
        <v>4013</v>
      </c>
    </row>
    <row r="2280" spans="1:2" x14ac:dyDescent="0.2">
      <c r="A2280" s="4" t="s">
        <v>6621</v>
      </c>
      <c r="B2280" s="4" t="s">
        <v>6938</v>
      </c>
    </row>
    <row r="2281" spans="1:2" x14ac:dyDescent="0.2">
      <c r="A2281" s="150" t="s">
        <v>5419</v>
      </c>
      <c r="B2281" s="4" t="s">
        <v>6827</v>
      </c>
    </row>
    <row r="2282" spans="1:2" x14ac:dyDescent="0.2">
      <c r="A2282" s="4" t="s">
        <v>6605</v>
      </c>
      <c r="B2282" s="4" t="s">
        <v>6938</v>
      </c>
    </row>
    <row r="2283" spans="1:2" x14ac:dyDescent="0.2">
      <c r="A2283" s="150" t="s">
        <v>5785</v>
      </c>
      <c r="B2283" s="4" t="s">
        <v>6869</v>
      </c>
    </row>
    <row r="2284" spans="1:2" x14ac:dyDescent="0.2">
      <c r="A2284" s="150" t="s">
        <v>5593</v>
      </c>
      <c r="B2284" s="4" t="s">
        <v>6843</v>
      </c>
    </row>
    <row r="2285" spans="1:2" x14ac:dyDescent="0.2">
      <c r="A2285" s="4" t="s">
        <v>4789</v>
      </c>
      <c r="B2285" s="4" t="s">
        <v>6782</v>
      </c>
    </row>
    <row r="2286" spans="1:2" x14ac:dyDescent="0.2">
      <c r="A2286" s="4" t="s">
        <v>4790</v>
      </c>
      <c r="B2286" s="4" t="s">
        <v>6782</v>
      </c>
    </row>
    <row r="2287" spans="1:2" x14ac:dyDescent="0.2">
      <c r="A2287" s="4" t="s">
        <v>4791</v>
      </c>
      <c r="B2287" s="4" t="s">
        <v>6782</v>
      </c>
    </row>
    <row r="2288" spans="1:2" x14ac:dyDescent="0.2">
      <c r="A2288" s="150" t="s">
        <v>5594</v>
      </c>
      <c r="B2288" s="4" t="s">
        <v>6835</v>
      </c>
    </row>
    <row r="2289" spans="1:2" x14ac:dyDescent="0.2">
      <c r="A2289" s="4" t="s">
        <v>4980</v>
      </c>
      <c r="B2289" s="4" t="s">
        <v>6766</v>
      </c>
    </row>
    <row r="2290" spans="1:2" x14ac:dyDescent="0.2">
      <c r="A2290" s="4" t="s">
        <v>4981</v>
      </c>
      <c r="B2290" s="4" t="s">
        <v>6766</v>
      </c>
    </row>
    <row r="2291" spans="1:2" x14ac:dyDescent="0.2">
      <c r="A2291" s="4" t="s">
        <v>4813</v>
      </c>
      <c r="B2291" s="4" t="s">
        <v>6766</v>
      </c>
    </row>
    <row r="2292" spans="1:2" x14ac:dyDescent="0.2">
      <c r="A2292" s="4" t="s">
        <v>5142</v>
      </c>
      <c r="B2292" s="4" t="s">
        <v>6766</v>
      </c>
    </row>
    <row r="2293" spans="1:2" x14ac:dyDescent="0.2">
      <c r="A2293" s="150" t="s">
        <v>5595</v>
      </c>
      <c r="B2293" s="4" t="s">
        <v>6830</v>
      </c>
    </row>
    <row r="2294" spans="1:2" x14ac:dyDescent="0.2">
      <c r="A2294" s="150" t="s">
        <v>5786</v>
      </c>
      <c r="B2294" s="4" t="s">
        <v>6866</v>
      </c>
    </row>
    <row r="2295" spans="1:2" x14ac:dyDescent="0.2">
      <c r="A2295" s="150" t="s">
        <v>5787</v>
      </c>
      <c r="B2295" s="4" t="s">
        <v>6866</v>
      </c>
    </row>
    <row r="2296" spans="1:2" x14ac:dyDescent="0.2">
      <c r="A2296" s="150" t="s">
        <v>5596</v>
      </c>
      <c r="B2296" s="4" t="s">
        <v>6840</v>
      </c>
    </row>
    <row r="2297" spans="1:2" x14ac:dyDescent="0.2">
      <c r="A2297" s="150" t="s">
        <v>5788</v>
      </c>
      <c r="B2297" s="4" t="s">
        <v>6866</v>
      </c>
    </row>
    <row r="2298" spans="1:2" x14ac:dyDescent="0.2">
      <c r="A2298" s="150" t="s">
        <v>5873</v>
      </c>
      <c r="B2298" s="4" t="s">
        <v>6879</v>
      </c>
    </row>
    <row r="2299" spans="1:2" x14ac:dyDescent="0.2">
      <c r="A2299" s="150" t="s">
        <v>5874</v>
      </c>
      <c r="B2299" s="4" t="s">
        <v>6879</v>
      </c>
    </row>
    <row r="2300" spans="1:2" x14ac:dyDescent="0.2">
      <c r="A2300" s="150" t="s">
        <v>5597</v>
      </c>
      <c r="B2300" s="4" t="s">
        <v>6838</v>
      </c>
    </row>
    <row r="2301" spans="1:2" x14ac:dyDescent="0.2">
      <c r="A2301" s="150" t="s">
        <v>5598</v>
      </c>
      <c r="B2301" s="4" t="s">
        <v>6840</v>
      </c>
    </row>
    <row r="2302" spans="1:2" x14ac:dyDescent="0.2">
      <c r="A2302" s="150" t="s">
        <v>5599</v>
      </c>
      <c r="B2302" s="4" t="s">
        <v>6859</v>
      </c>
    </row>
    <row r="2303" spans="1:2" x14ac:dyDescent="0.2">
      <c r="A2303" s="153" t="s">
        <v>4550</v>
      </c>
      <c r="B2303" s="4" t="s">
        <v>4013</v>
      </c>
    </row>
    <row r="2304" spans="1:2" x14ac:dyDescent="0.2">
      <c r="A2304" s="4" t="s">
        <v>5085</v>
      </c>
      <c r="B2304" s="4" t="s">
        <v>6766</v>
      </c>
    </row>
    <row r="2305" spans="1:2" x14ac:dyDescent="0.2">
      <c r="A2305" s="4" t="s">
        <v>5086</v>
      </c>
      <c r="B2305" s="4" t="s">
        <v>6766</v>
      </c>
    </row>
    <row r="2306" spans="1:2" x14ac:dyDescent="0.2">
      <c r="A2306" s="4" t="s">
        <v>5087</v>
      </c>
      <c r="B2306" s="4" t="s">
        <v>6766</v>
      </c>
    </row>
    <row r="2307" spans="1:2" x14ac:dyDescent="0.2">
      <c r="A2307" s="4" t="s">
        <v>5088</v>
      </c>
      <c r="B2307" s="4" t="s">
        <v>6766</v>
      </c>
    </row>
    <row r="2308" spans="1:2" x14ac:dyDescent="0.2">
      <c r="A2308" s="4" t="s">
        <v>5089</v>
      </c>
      <c r="B2308" s="4" t="s">
        <v>6766</v>
      </c>
    </row>
    <row r="2309" spans="1:2" x14ac:dyDescent="0.2">
      <c r="A2309" s="150" t="s">
        <v>5600</v>
      </c>
      <c r="B2309" s="4" t="s">
        <v>6860</v>
      </c>
    </row>
    <row r="2310" spans="1:2" x14ac:dyDescent="0.2">
      <c r="A2310" s="150" t="s">
        <v>5420</v>
      </c>
      <c r="B2310" s="4" t="s">
        <v>6828</v>
      </c>
    </row>
    <row r="2311" spans="1:2" x14ac:dyDescent="0.2">
      <c r="A2311" s="150" t="s">
        <v>5421</v>
      </c>
      <c r="B2311" s="4" t="s">
        <v>6827</v>
      </c>
    </row>
    <row r="2312" spans="1:2" x14ac:dyDescent="0.2">
      <c r="A2312" s="4" t="s">
        <v>4792</v>
      </c>
      <c r="B2312" s="4" t="s">
        <v>6782</v>
      </c>
    </row>
    <row r="2313" spans="1:2" x14ac:dyDescent="0.2">
      <c r="A2313" s="4" t="s">
        <v>6350</v>
      </c>
      <c r="B2313" s="4" t="s">
        <v>6910</v>
      </c>
    </row>
    <row r="2314" spans="1:2" x14ac:dyDescent="0.2">
      <c r="A2314" s="4" t="s">
        <v>4793</v>
      </c>
      <c r="B2314" s="4" t="s">
        <v>6788</v>
      </c>
    </row>
    <row r="2315" spans="1:2" x14ac:dyDescent="0.2">
      <c r="A2315" s="4" t="s">
        <v>4794</v>
      </c>
      <c r="B2315" s="4" t="s">
        <v>6793</v>
      </c>
    </row>
    <row r="2316" spans="1:2" x14ac:dyDescent="0.2">
      <c r="A2316" s="4" t="s">
        <v>4444</v>
      </c>
      <c r="B2316" s="4" t="s">
        <v>6759</v>
      </c>
    </row>
    <row r="2317" spans="1:2" x14ac:dyDescent="0.2">
      <c r="A2317" s="27" t="s">
        <v>4301</v>
      </c>
      <c r="B2317" s="27" t="s">
        <v>4013</v>
      </c>
    </row>
    <row r="2318" spans="1:2" x14ac:dyDescent="0.2">
      <c r="A2318" s="4" t="s">
        <v>6525</v>
      </c>
      <c r="B2318" s="4" t="s">
        <v>6938</v>
      </c>
    </row>
    <row r="2319" spans="1:2" x14ac:dyDescent="0.2">
      <c r="A2319" s="4" t="s">
        <v>6526</v>
      </c>
      <c r="B2319" s="4" t="s">
        <v>6938</v>
      </c>
    </row>
    <row r="2320" spans="1:2" x14ac:dyDescent="0.2">
      <c r="A2320" s="4" t="s">
        <v>4398</v>
      </c>
      <c r="B2320" s="27" t="s">
        <v>4013</v>
      </c>
    </row>
    <row r="2321" spans="1:2" x14ac:dyDescent="0.2">
      <c r="A2321" s="4" t="s">
        <v>6417</v>
      </c>
      <c r="B2321" s="4" t="s">
        <v>4013</v>
      </c>
    </row>
    <row r="2322" spans="1:2" x14ac:dyDescent="0.2">
      <c r="A2322" s="150" t="s">
        <v>5601</v>
      </c>
      <c r="B2322" s="4" t="s">
        <v>6835</v>
      </c>
    </row>
    <row r="2323" spans="1:2" x14ac:dyDescent="0.2">
      <c r="A2323" s="4" t="s">
        <v>6139</v>
      </c>
      <c r="B2323" s="4" t="s">
        <v>4013</v>
      </c>
    </row>
    <row r="2324" spans="1:2" x14ac:dyDescent="0.2">
      <c r="A2324" s="4" t="s">
        <v>4498</v>
      </c>
      <c r="B2324" s="4" t="s">
        <v>4013</v>
      </c>
    </row>
    <row r="2325" spans="1:2" x14ac:dyDescent="0.2">
      <c r="A2325" s="150" t="s">
        <v>5602</v>
      </c>
      <c r="B2325" s="4" t="s">
        <v>6861</v>
      </c>
    </row>
    <row r="2326" spans="1:2" x14ac:dyDescent="0.2">
      <c r="A2326" s="164" t="s">
        <v>5993</v>
      </c>
      <c r="B2326" s="4" t="s">
        <v>6884</v>
      </c>
    </row>
    <row r="2327" spans="1:2" x14ac:dyDescent="0.2">
      <c r="A2327" s="4" t="s">
        <v>6527</v>
      </c>
      <c r="B2327" s="4" t="s">
        <v>6938</v>
      </c>
    </row>
    <row r="2328" spans="1:2" x14ac:dyDescent="0.2">
      <c r="A2328" s="4" t="s">
        <v>5143</v>
      </c>
      <c r="B2328" s="4" t="s">
        <v>6800</v>
      </c>
    </row>
    <row r="2329" spans="1:2" x14ac:dyDescent="0.2">
      <c r="A2329" s="4" t="s">
        <v>4677</v>
      </c>
      <c r="B2329" s="4" t="s">
        <v>6778</v>
      </c>
    </row>
    <row r="2330" spans="1:2" x14ac:dyDescent="0.2">
      <c r="A2330" s="4" t="s">
        <v>4795</v>
      </c>
      <c r="B2330" s="4" t="s">
        <v>6779</v>
      </c>
    </row>
    <row r="2331" spans="1:2" x14ac:dyDescent="0.2">
      <c r="A2331" s="4" t="s">
        <v>4796</v>
      </c>
      <c r="B2331" s="4" t="s">
        <v>6780</v>
      </c>
    </row>
    <row r="2332" spans="1:2" x14ac:dyDescent="0.2">
      <c r="A2332" s="4" t="s">
        <v>4797</v>
      </c>
      <c r="B2332" s="4" t="s">
        <v>6794</v>
      </c>
    </row>
    <row r="2333" spans="1:2" x14ac:dyDescent="0.2">
      <c r="A2333" s="4" t="s">
        <v>4876</v>
      </c>
      <c r="B2333" s="4" t="s">
        <v>6766</v>
      </c>
    </row>
    <row r="2334" spans="1:2" x14ac:dyDescent="0.2">
      <c r="A2334" s="4" t="s">
        <v>4877</v>
      </c>
      <c r="B2334" s="4" t="s">
        <v>6766</v>
      </c>
    </row>
    <row r="2335" spans="1:2" x14ac:dyDescent="0.2">
      <c r="A2335" s="4" t="s">
        <v>4878</v>
      </c>
      <c r="B2335" s="4" t="s">
        <v>6766</v>
      </c>
    </row>
    <row r="2336" spans="1:2" x14ac:dyDescent="0.2">
      <c r="A2336" s="150" t="s">
        <v>4655</v>
      </c>
      <c r="B2336" s="150" t="s">
        <v>6766</v>
      </c>
    </row>
    <row r="2337" spans="1:2" x14ac:dyDescent="0.2">
      <c r="A2337" s="150" t="s">
        <v>4656</v>
      </c>
      <c r="B2337" s="150" t="s">
        <v>6766</v>
      </c>
    </row>
    <row r="2338" spans="1:2" x14ac:dyDescent="0.2">
      <c r="A2338" s="150" t="s">
        <v>4657</v>
      </c>
      <c r="B2338" s="150" t="s">
        <v>6766</v>
      </c>
    </row>
    <row r="2339" spans="1:2" x14ac:dyDescent="0.2">
      <c r="A2339" s="150" t="s">
        <v>4658</v>
      </c>
      <c r="B2339" s="150" t="s">
        <v>6766</v>
      </c>
    </row>
    <row r="2340" spans="1:2" x14ac:dyDescent="0.2">
      <c r="A2340" s="150" t="s">
        <v>4659</v>
      </c>
      <c r="B2340" s="150" t="s">
        <v>6766</v>
      </c>
    </row>
    <row r="2341" spans="1:2" x14ac:dyDescent="0.2">
      <c r="A2341" s="150" t="s">
        <v>4660</v>
      </c>
      <c r="B2341" s="150" t="s">
        <v>6766</v>
      </c>
    </row>
    <row r="2342" spans="1:2" x14ac:dyDescent="0.2">
      <c r="A2342" s="150" t="s">
        <v>4661</v>
      </c>
      <c r="B2342" s="150" t="s">
        <v>6766</v>
      </c>
    </row>
    <row r="2343" spans="1:2" x14ac:dyDescent="0.2">
      <c r="A2343" s="150" t="s">
        <v>4661</v>
      </c>
      <c r="B2343" s="150" t="s">
        <v>6769</v>
      </c>
    </row>
    <row r="2344" spans="1:2" x14ac:dyDescent="0.2">
      <c r="A2344" s="150" t="s">
        <v>4661</v>
      </c>
      <c r="B2344" s="150" t="s">
        <v>6770</v>
      </c>
    </row>
    <row r="2345" spans="1:2" x14ac:dyDescent="0.2">
      <c r="A2345" s="150" t="s">
        <v>4661</v>
      </c>
      <c r="B2345" s="150" t="s">
        <v>6771</v>
      </c>
    </row>
    <row r="2346" spans="1:2" x14ac:dyDescent="0.2">
      <c r="A2346" s="150" t="s">
        <v>4661</v>
      </c>
      <c r="B2346" s="150" t="s">
        <v>6772</v>
      </c>
    </row>
    <row r="2347" spans="1:2" x14ac:dyDescent="0.2">
      <c r="A2347" s="150" t="s">
        <v>4661</v>
      </c>
      <c r="B2347" s="150" t="s">
        <v>6773</v>
      </c>
    </row>
    <row r="2348" spans="1:2" x14ac:dyDescent="0.2">
      <c r="A2348" s="150" t="s">
        <v>4661</v>
      </c>
      <c r="B2348" s="150" t="s">
        <v>6776</v>
      </c>
    </row>
    <row r="2349" spans="1:2" x14ac:dyDescent="0.2">
      <c r="A2349" s="150" t="s">
        <v>4661</v>
      </c>
      <c r="B2349" s="150" t="s">
        <v>6775</v>
      </c>
    </row>
    <row r="2350" spans="1:2" x14ac:dyDescent="0.2">
      <c r="A2350" s="150" t="s">
        <v>4662</v>
      </c>
      <c r="B2350" s="150" t="s">
        <v>6766</v>
      </c>
    </row>
    <row r="2351" spans="1:2" x14ac:dyDescent="0.2">
      <c r="A2351" s="150" t="s">
        <v>4663</v>
      </c>
      <c r="B2351" s="150" t="s">
        <v>6766</v>
      </c>
    </row>
    <row r="2352" spans="1:2" x14ac:dyDescent="0.2">
      <c r="A2352" s="150" t="s">
        <v>4663</v>
      </c>
      <c r="B2352" s="150" t="s">
        <v>6769</v>
      </c>
    </row>
    <row r="2353" spans="1:2" x14ac:dyDescent="0.2">
      <c r="A2353" s="150" t="s">
        <v>4663</v>
      </c>
      <c r="B2353" s="150" t="s">
        <v>6770</v>
      </c>
    </row>
    <row r="2354" spans="1:2" x14ac:dyDescent="0.2">
      <c r="A2354" s="150" t="s">
        <v>4663</v>
      </c>
      <c r="B2354" s="150" t="s">
        <v>6771</v>
      </c>
    </row>
    <row r="2355" spans="1:2" x14ac:dyDescent="0.2">
      <c r="A2355" s="150" t="s">
        <v>4663</v>
      </c>
      <c r="B2355" s="150" t="s">
        <v>6772</v>
      </c>
    </row>
    <row r="2356" spans="1:2" x14ac:dyDescent="0.2">
      <c r="A2356" s="150" t="s">
        <v>4663</v>
      </c>
      <c r="B2356" s="150" t="s">
        <v>6773</v>
      </c>
    </row>
    <row r="2357" spans="1:2" x14ac:dyDescent="0.2">
      <c r="A2357" s="150" t="s">
        <v>4663</v>
      </c>
      <c r="B2357" s="150" t="s">
        <v>6774</v>
      </c>
    </row>
    <row r="2358" spans="1:2" x14ac:dyDescent="0.2">
      <c r="A2358" s="4" t="s">
        <v>4982</v>
      </c>
      <c r="B2358" s="4" t="s">
        <v>6766</v>
      </c>
    </row>
    <row r="2359" spans="1:2" x14ac:dyDescent="0.2">
      <c r="A2359" s="4" t="s">
        <v>4983</v>
      </c>
      <c r="B2359" s="4" t="s">
        <v>6766</v>
      </c>
    </row>
    <row r="2360" spans="1:2" x14ac:dyDescent="0.2">
      <c r="A2360" s="4" t="s">
        <v>4798</v>
      </c>
      <c r="B2360" s="4" t="s">
        <v>6779</v>
      </c>
    </row>
    <row r="2361" spans="1:2" x14ac:dyDescent="0.2">
      <c r="A2361" s="4" t="s">
        <v>4799</v>
      </c>
      <c r="B2361" s="4" t="s">
        <v>6795</v>
      </c>
    </row>
    <row r="2362" spans="1:2" x14ac:dyDescent="0.2">
      <c r="A2362" s="164" t="s">
        <v>5989</v>
      </c>
      <c r="B2362" s="4" t="s">
        <v>6884</v>
      </c>
    </row>
    <row r="2363" spans="1:2" x14ac:dyDescent="0.2">
      <c r="A2363" s="4" t="s">
        <v>4453</v>
      </c>
      <c r="B2363" s="4" t="s">
        <v>6759</v>
      </c>
    </row>
    <row r="2364" spans="1:2" x14ac:dyDescent="0.2">
      <c r="A2364" s="148" t="s">
        <v>4490</v>
      </c>
      <c r="B2364" s="4" t="s">
        <v>4013</v>
      </c>
    </row>
    <row r="2365" spans="1:2" x14ac:dyDescent="0.2">
      <c r="A2365" s="150" t="s">
        <v>5789</v>
      </c>
      <c r="B2365" s="4" t="s">
        <v>6865</v>
      </c>
    </row>
    <row r="2366" spans="1:2" x14ac:dyDescent="0.2">
      <c r="A2366" s="150" t="s">
        <v>5790</v>
      </c>
      <c r="B2366" s="4" t="s">
        <v>6873</v>
      </c>
    </row>
    <row r="2367" spans="1:2" x14ac:dyDescent="0.2">
      <c r="A2367" s="150" t="s">
        <v>5791</v>
      </c>
      <c r="B2367" s="4" t="s">
        <v>6875</v>
      </c>
    </row>
    <row r="2368" spans="1:2" x14ac:dyDescent="0.2">
      <c r="A2368" s="150" t="s">
        <v>5792</v>
      </c>
      <c r="B2368" s="4" t="s">
        <v>6866</v>
      </c>
    </row>
    <row r="2369" spans="1:2" x14ac:dyDescent="0.2">
      <c r="A2369" s="150" t="s">
        <v>5793</v>
      </c>
      <c r="B2369" s="4" t="s">
        <v>6873</v>
      </c>
    </row>
    <row r="2370" spans="1:2" x14ac:dyDescent="0.2">
      <c r="A2370" s="150" t="s">
        <v>5794</v>
      </c>
      <c r="B2370" s="4" t="s">
        <v>6865</v>
      </c>
    </row>
    <row r="2371" spans="1:2" x14ac:dyDescent="0.2">
      <c r="A2371" s="4" t="s">
        <v>6140</v>
      </c>
      <c r="B2371" s="4" t="s">
        <v>4013</v>
      </c>
    </row>
    <row r="2372" spans="1:2" x14ac:dyDescent="0.2">
      <c r="A2372" s="4" t="s">
        <v>5188</v>
      </c>
      <c r="B2372" s="4" t="s">
        <v>6825</v>
      </c>
    </row>
    <row r="2373" spans="1:2" x14ac:dyDescent="0.2">
      <c r="A2373" s="4" t="s">
        <v>6528</v>
      </c>
      <c r="B2373" s="4" t="s">
        <v>6938</v>
      </c>
    </row>
    <row r="2374" spans="1:2" x14ac:dyDescent="0.2">
      <c r="A2374" s="4" t="s">
        <v>6529</v>
      </c>
      <c r="B2374" s="4" t="s">
        <v>6937</v>
      </c>
    </row>
    <row r="2375" spans="1:2" x14ac:dyDescent="0.2">
      <c r="A2375" s="27" t="s">
        <v>4283</v>
      </c>
      <c r="B2375" s="27" t="s">
        <v>4013</v>
      </c>
    </row>
    <row r="2376" spans="1:2" x14ac:dyDescent="0.2">
      <c r="A2376" s="27" t="s">
        <v>4302</v>
      </c>
      <c r="B2376" s="27" t="s">
        <v>4013</v>
      </c>
    </row>
    <row r="2377" spans="1:2" x14ac:dyDescent="0.2">
      <c r="A2377" s="148" t="s">
        <v>4302</v>
      </c>
      <c r="B2377" s="27" t="s">
        <v>4013</v>
      </c>
    </row>
    <row r="2378" spans="1:2" x14ac:dyDescent="0.2">
      <c r="A2378" s="4" t="s">
        <v>4506</v>
      </c>
      <c r="B2378" s="4" t="s">
        <v>4013</v>
      </c>
    </row>
    <row r="2379" spans="1:2" x14ac:dyDescent="0.2">
      <c r="A2379" s="150" t="s">
        <v>5603</v>
      </c>
      <c r="B2379" s="4" t="s">
        <v>6844</v>
      </c>
    </row>
    <row r="2380" spans="1:2" x14ac:dyDescent="0.2">
      <c r="A2380" s="4" t="s">
        <v>6530</v>
      </c>
      <c r="B2380" s="4" t="s">
        <v>6938</v>
      </c>
    </row>
    <row r="2381" spans="1:2" x14ac:dyDescent="0.2">
      <c r="A2381" s="150" t="s">
        <v>5875</v>
      </c>
      <c r="B2381" s="4" t="s">
        <v>6879</v>
      </c>
    </row>
    <row r="2382" spans="1:2" x14ac:dyDescent="0.2">
      <c r="A2382" s="27" t="s">
        <v>4346</v>
      </c>
      <c r="B2382" s="27" t="s">
        <v>4013</v>
      </c>
    </row>
    <row r="2383" spans="1:2" x14ac:dyDescent="0.2">
      <c r="A2383" s="4" t="s">
        <v>4507</v>
      </c>
      <c r="B2383" s="4" t="s">
        <v>4013</v>
      </c>
    </row>
    <row r="2384" spans="1:2" x14ac:dyDescent="0.2">
      <c r="A2384" s="163" t="s">
        <v>5971</v>
      </c>
      <c r="B2384" s="4" t="s">
        <v>4013</v>
      </c>
    </row>
    <row r="2385" spans="1:2" x14ac:dyDescent="0.2">
      <c r="A2385" s="4" t="s">
        <v>6531</v>
      </c>
      <c r="B2385" s="4" t="s">
        <v>6938</v>
      </c>
    </row>
    <row r="2386" spans="1:2" x14ac:dyDescent="0.2">
      <c r="A2386" s="4" t="s">
        <v>6532</v>
      </c>
      <c r="B2386" s="4" t="s">
        <v>6937</v>
      </c>
    </row>
    <row r="2387" spans="1:2" x14ac:dyDescent="0.2">
      <c r="A2387" s="27" t="s">
        <v>4303</v>
      </c>
      <c r="B2387" s="27" t="s">
        <v>4013</v>
      </c>
    </row>
    <row r="2388" spans="1:2" x14ac:dyDescent="0.2">
      <c r="A2388" s="27" t="s">
        <v>4333</v>
      </c>
      <c r="B2388" s="27" t="s">
        <v>4013</v>
      </c>
    </row>
    <row r="2389" spans="1:2" x14ac:dyDescent="0.2">
      <c r="A2389" s="150" t="s">
        <v>5604</v>
      </c>
      <c r="B2389" s="4" t="s">
        <v>6844</v>
      </c>
    </row>
    <row r="2390" spans="1:2" x14ac:dyDescent="0.2">
      <c r="A2390" s="150" t="s">
        <v>5604</v>
      </c>
      <c r="B2390" s="4" t="s">
        <v>6883</v>
      </c>
    </row>
    <row r="2391" spans="1:2" x14ac:dyDescent="0.2">
      <c r="A2391" s="4" t="s">
        <v>6533</v>
      </c>
      <c r="B2391" s="4" t="s">
        <v>6937</v>
      </c>
    </row>
    <row r="2392" spans="1:2" x14ac:dyDescent="0.2">
      <c r="A2392" s="4" t="s">
        <v>6534</v>
      </c>
      <c r="B2392" s="4" t="s">
        <v>6938</v>
      </c>
    </row>
    <row r="2393" spans="1:2" x14ac:dyDescent="0.2">
      <c r="A2393" s="27" t="s">
        <v>4304</v>
      </c>
      <c r="B2393" s="27" t="s">
        <v>4013</v>
      </c>
    </row>
    <row r="2394" spans="1:2" x14ac:dyDescent="0.2">
      <c r="A2394" s="150" t="s">
        <v>5795</v>
      </c>
      <c r="B2394" s="4" t="s">
        <v>6866</v>
      </c>
    </row>
    <row r="2395" spans="1:2" x14ac:dyDescent="0.2">
      <c r="A2395" s="150" t="s">
        <v>5796</v>
      </c>
      <c r="B2395" s="4" t="s">
        <v>6872</v>
      </c>
    </row>
    <row r="2396" spans="1:2" x14ac:dyDescent="0.2">
      <c r="A2396" s="4" t="s">
        <v>6535</v>
      </c>
      <c r="B2396" s="4" t="s">
        <v>6938</v>
      </c>
    </row>
    <row r="2397" spans="1:2" x14ac:dyDescent="0.2">
      <c r="A2397" s="27" t="s">
        <v>4284</v>
      </c>
      <c r="B2397" s="27" t="s">
        <v>4013</v>
      </c>
    </row>
    <row r="2398" spans="1:2" x14ac:dyDescent="0.2">
      <c r="A2398" s="4" t="s">
        <v>4984</v>
      </c>
      <c r="B2398" s="4" t="s">
        <v>6766</v>
      </c>
    </row>
    <row r="2399" spans="1:2" x14ac:dyDescent="0.2">
      <c r="A2399" s="150" t="s">
        <v>5605</v>
      </c>
      <c r="B2399" s="4" t="s">
        <v>6843</v>
      </c>
    </row>
    <row r="2400" spans="1:2" x14ac:dyDescent="0.2">
      <c r="A2400" s="4" t="s">
        <v>5351</v>
      </c>
      <c r="B2400" s="4" t="s">
        <v>4013</v>
      </c>
    </row>
    <row r="2401" spans="1:2" x14ac:dyDescent="0.2">
      <c r="A2401" s="150" t="s">
        <v>5797</v>
      </c>
      <c r="B2401" s="4" t="s">
        <v>6863</v>
      </c>
    </row>
    <row r="2402" spans="1:2" x14ac:dyDescent="0.2">
      <c r="A2402" s="150" t="s">
        <v>5798</v>
      </c>
      <c r="B2402" s="4" t="s">
        <v>6872</v>
      </c>
    </row>
    <row r="2403" spans="1:2" x14ac:dyDescent="0.2">
      <c r="A2403" s="4" t="s">
        <v>6536</v>
      </c>
      <c r="B2403" s="4" t="s">
        <v>6937</v>
      </c>
    </row>
    <row r="2404" spans="1:2" x14ac:dyDescent="0.2">
      <c r="A2404" s="4" t="s">
        <v>6537</v>
      </c>
      <c r="B2404" s="4" t="s">
        <v>6937</v>
      </c>
    </row>
    <row r="2405" spans="1:2" x14ac:dyDescent="0.2">
      <c r="A2405" s="4" t="s">
        <v>6538</v>
      </c>
      <c r="B2405" s="4" t="s">
        <v>6938</v>
      </c>
    </row>
    <row r="2406" spans="1:2" x14ac:dyDescent="0.2">
      <c r="A2406" s="4" t="s">
        <v>6539</v>
      </c>
      <c r="B2406" s="4" t="s">
        <v>6938</v>
      </c>
    </row>
    <row r="2407" spans="1:2" x14ac:dyDescent="0.2">
      <c r="A2407" s="27" t="s">
        <v>4334</v>
      </c>
      <c r="B2407" s="27" t="s">
        <v>4013</v>
      </c>
    </row>
    <row r="2408" spans="1:2" x14ac:dyDescent="0.2">
      <c r="A2408" s="4" t="s">
        <v>6540</v>
      </c>
      <c r="B2408" s="4" t="s">
        <v>6938</v>
      </c>
    </row>
    <row r="2409" spans="1:2" x14ac:dyDescent="0.2">
      <c r="A2409" s="150" t="s">
        <v>5799</v>
      </c>
      <c r="B2409" s="4" t="s">
        <v>6865</v>
      </c>
    </row>
    <row r="2410" spans="1:2" x14ac:dyDescent="0.2">
      <c r="A2410" s="27" t="s">
        <v>4273</v>
      </c>
      <c r="B2410" s="27" t="s">
        <v>4013</v>
      </c>
    </row>
    <row r="2411" spans="1:2" x14ac:dyDescent="0.2">
      <c r="A2411" s="4" t="s">
        <v>6541</v>
      </c>
      <c r="B2411" s="4" t="s">
        <v>6938</v>
      </c>
    </row>
    <row r="2412" spans="1:2" x14ac:dyDescent="0.2">
      <c r="A2412" s="4" t="s">
        <v>6542</v>
      </c>
      <c r="B2412" s="4" t="s">
        <v>6938</v>
      </c>
    </row>
    <row r="2413" spans="1:2" x14ac:dyDescent="0.2">
      <c r="A2413" s="27" t="s">
        <v>4305</v>
      </c>
      <c r="B2413" s="27" t="s">
        <v>4013</v>
      </c>
    </row>
    <row r="2414" spans="1:2" x14ac:dyDescent="0.2">
      <c r="A2414" s="4" t="s">
        <v>6543</v>
      </c>
      <c r="B2414" s="4" t="s">
        <v>6938</v>
      </c>
    </row>
    <row r="2415" spans="1:2" x14ac:dyDescent="0.2">
      <c r="A2415" s="150" t="s">
        <v>5800</v>
      </c>
      <c r="B2415" s="4" t="s">
        <v>6863</v>
      </c>
    </row>
    <row r="2416" spans="1:2" x14ac:dyDescent="0.2">
      <c r="A2416" s="150" t="s">
        <v>5876</v>
      </c>
      <c r="B2416" s="4" t="s">
        <v>6879</v>
      </c>
    </row>
    <row r="2417" spans="1:2" x14ac:dyDescent="0.2">
      <c r="A2417" s="4" t="s">
        <v>4800</v>
      </c>
      <c r="B2417" s="4" t="s">
        <v>6779</v>
      </c>
    </row>
    <row r="2418" spans="1:2" x14ac:dyDescent="0.2">
      <c r="A2418" s="4" t="s">
        <v>4801</v>
      </c>
      <c r="B2418" s="4" t="s">
        <v>6780</v>
      </c>
    </row>
    <row r="2419" spans="1:2" x14ac:dyDescent="0.2">
      <c r="A2419" s="4" t="s">
        <v>5189</v>
      </c>
      <c r="B2419" s="4" t="s">
        <v>6825</v>
      </c>
    </row>
    <row r="2420" spans="1:2" x14ac:dyDescent="0.2">
      <c r="A2420" s="150" t="s">
        <v>5801</v>
      </c>
      <c r="B2420" s="4" t="s">
        <v>6867</v>
      </c>
    </row>
    <row r="2421" spans="1:2" x14ac:dyDescent="0.2">
      <c r="A2421" s="4" t="s">
        <v>6118</v>
      </c>
      <c r="B2421" s="4" t="s">
        <v>4013</v>
      </c>
    </row>
    <row r="2422" spans="1:2" x14ac:dyDescent="0.2">
      <c r="A2422" s="27" t="s">
        <v>4335</v>
      </c>
      <c r="B2422" s="27" t="s">
        <v>4013</v>
      </c>
    </row>
    <row r="2423" spans="1:2" x14ac:dyDescent="0.2">
      <c r="A2423" s="150" t="s">
        <v>5877</v>
      </c>
      <c r="B2423" s="4" t="s">
        <v>6879</v>
      </c>
    </row>
    <row r="2424" spans="1:2" x14ac:dyDescent="0.2">
      <c r="A2424" s="4" t="s">
        <v>4985</v>
      </c>
      <c r="B2424" s="4" t="s">
        <v>6766</v>
      </c>
    </row>
    <row r="2425" spans="1:2" x14ac:dyDescent="0.2">
      <c r="A2425" s="4" t="s">
        <v>4986</v>
      </c>
      <c r="B2425" s="4" t="s">
        <v>6766</v>
      </c>
    </row>
    <row r="2426" spans="1:2" x14ac:dyDescent="0.2">
      <c r="A2426" s="4" t="s">
        <v>4987</v>
      </c>
      <c r="B2426" s="4" t="s">
        <v>6766</v>
      </c>
    </row>
    <row r="2427" spans="1:2" x14ac:dyDescent="0.2">
      <c r="A2427" s="4" t="s">
        <v>4988</v>
      </c>
      <c r="B2427" s="4" t="s">
        <v>6766</v>
      </c>
    </row>
    <row r="2428" spans="1:2" x14ac:dyDescent="0.2">
      <c r="A2428" s="4" t="s">
        <v>5144</v>
      </c>
      <c r="B2428" s="4" t="s">
        <v>6766</v>
      </c>
    </row>
    <row r="2429" spans="1:2" x14ac:dyDescent="0.2">
      <c r="A2429" s="4" t="s">
        <v>4664</v>
      </c>
      <c r="B2429" s="4" t="s">
        <v>6766</v>
      </c>
    </row>
    <row r="2430" spans="1:2" x14ac:dyDescent="0.2">
      <c r="A2430" s="4" t="s">
        <v>4989</v>
      </c>
      <c r="B2430" s="4" t="s">
        <v>6766</v>
      </c>
    </row>
    <row r="2431" spans="1:2" x14ac:dyDescent="0.2">
      <c r="A2431" s="4" t="s">
        <v>4990</v>
      </c>
      <c r="B2431" s="4" t="s">
        <v>6766</v>
      </c>
    </row>
    <row r="2432" spans="1:2" x14ac:dyDescent="0.2">
      <c r="A2432" s="4" t="s">
        <v>4991</v>
      </c>
      <c r="B2432" s="4" t="s">
        <v>6766</v>
      </c>
    </row>
    <row r="2433" spans="1:2" x14ac:dyDescent="0.2">
      <c r="A2433" s="4" t="s">
        <v>4802</v>
      </c>
      <c r="B2433" s="4" t="s">
        <v>6779</v>
      </c>
    </row>
    <row r="2434" spans="1:2" x14ac:dyDescent="0.2">
      <c r="A2434" s="4" t="s">
        <v>4803</v>
      </c>
      <c r="B2434" s="4" t="s">
        <v>6780</v>
      </c>
    </row>
    <row r="2435" spans="1:2" x14ac:dyDescent="0.2">
      <c r="A2435" s="150" t="s">
        <v>5802</v>
      </c>
      <c r="B2435" s="4" t="s">
        <v>6872</v>
      </c>
    </row>
    <row r="2436" spans="1:2" x14ac:dyDescent="0.2">
      <c r="A2436" s="150" t="s">
        <v>5606</v>
      </c>
      <c r="B2436" s="4" t="s">
        <v>6844</v>
      </c>
    </row>
    <row r="2437" spans="1:2" x14ac:dyDescent="0.2">
      <c r="A2437" s="150" t="s">
        <v>5803</v>
      </c>
      <c r="B2437" s="4" t="s">
        <v>6872</v>
      </c>
    </row>
    <row r="2438" spans="1:2" x14ac:dyDescent="0.2">
      <c r="A2438" s="4" t="s">
        <v>6193</v>
      </c>
      <c r="B2438" s="4" t="s">
        <v>6906</v>
      </c>
    </row>
    <row r="2439" spans="1:2" x14ac:dyDescent="0.2">
      <c r="A2439" s="150" t="s">
        <v>5804</v>
      </c>
      <c r="B2439" s="4" t="s">
        <v>6865</v>
      </c>
    </row>
    <row r="2440" spans="1:2" x14ac:dyDescent="0.2">
      <c r="A2440" s="150" t="s">
        <v>5805</v>
      </c>
      <c r="B2440" s="4" t="s">
        <v>6868</v>
      </c>
    </row>
    <row r="2441" spans="1:2" x14ac:dyDescent="0.2">
      <c r="A2441" s="4" t="s">
        <v>6146</v>
      </c>
      <c r="B2441" s="4" t="s">
        <v>4013</v>
      </c>
    </row>
    <row r="2442" spans="1:2" x14ac:dyDescent="0.2">
      <c r="A2442" s="150" t="s">
        <v>5607</v>
      </c>
      <c r="B2442" s="4" t="s">
        <v>6835</v>
      </c>
    </row>
    <row r="2443" spans="1:2" x14ac:dyDescent="0.2">
      <c r="A2443" s="4" t="s">
        <v>6544</v>
      </c>
      <c r="B2443" s="4" t="s">
        <v>6938</v>
      </c>
    </row>
    <row r="2444" spans="1:2" x14ac:dyDescent="0.2">
      <c r="A2444" s="4" t="s">
        <v>6588</v>
      </c>
      <c r="B2444" s="4" t="s">
        <v>6938</v>
      </c>
    </row>
    <row r="2445" spans="1:2" x14ac:dyDescent="0.2">
      <c r="A2445" s="4" t="s">
        <v>6351</v>
      </c>
      <c r="B2445" s="4" t="s">
        <v>6920</v>
      </c>
    </row>
    <row r="2446" spans="1:2" x14ac:dyDescent="0.2">
      <c r="A2446" s="150" t="s">
        <v>5608</v>
      </c>
      <c r="B2446" s="4" t="s">
        <v>6840</v>
      </c>
    </row>
    <row r="2447" spans="1:2" x14ac:dyDescent="0.2">
      <c r="A2447" s="4" t="s">
        <v>5245</v>
      </c>
      <c r="B2447" s="4" t="s">
        <v>6823</v>
      </c>
    </row>
    <row r="2448" spans="1:2" x14ac:dyDescent="0.2">
      <c r="A2448" s="150" t="s">
        <v>6108</v>
      </c>
      <c r="B2448" s="4" t="s">
        <v>6885</v>
      </c>
    </row>
    <row r="2449" spans="1:2" x14ac:dyDescent="0.2">
      <c r="A2449" s="4" t="s">
        <v>6141</v>
      </c>
      <c r="B2449" s="4" t="s">
        <v>4013</v>
      </c>
    </row>
    <row r="2450" spans="1:2" x14ac:dyDescent="0.2">
      <c r="A2450" s="4" t="s">
        <v>5090</v>
      </c>
      <c r="B2450" s="4" t="s">
        <v>6766</v>
      </c>
    </row>
    <row r="2451" spans="1:2" x14ac:dyDescent="0.2">
      <c r="A2451" s="54" t="s">
        <v>5609</v>
      </c>
      <c r="B2451" s="4" t="s">
        <v>6854</v>
      </c>
    </row>
    <row r="2452" spans="1:2" x14ac:dyDescent="0.2">
      <c r="A2452" s="4" t="s">
        <v>5338</v>
      </c>
      <c r="B2452" s="150" t="s">
        <v>4013</v>
      </c>
    </row>
    <row r="2453" spans="1:2" x14ac:dyDescent="0.2">
      <c r="A2453" s="4" t="s">
        <v>6622</v>
      </c>
      <c r="B2453" s="4" t="s">
        <v>6938</v>
      </c>
    </row>
    <row r="2454" spans="1:2" x14ac:dyDescent="0.2">
      <c r="A2454" s="4" t="s">
        <v>6622</v>
      </c>
      <c r="B2454" s="4" t="s">
        <v>6938</v>
      </c>
    </row>
    <row r="2455" spans="1:2" x14ac:dyDescent="0.2">
      <c r="A2455" s="4" t="s">
        <v>4514</v>
      </c>
      <c r="B2455" s="4" t="s">
        <v>4013</v>
      </c>
    </row>
    <row r="2456" spans="1:2" x14ac:dyDescent="0.2">
      <c r="A2456" s="4" t="s">
        <v>5343</v>
      </c>
      <c r="B2456" s="4" t="s">
        <v>4013</v>
      </c>
    </row>
    <row r="2457" spans="1:2" x14ac:dyDescent="0.2">
      <c r="A2457" s="4" t="s">
        <v>4359</v>
      </c>
      <c r="B2457" s="27" t="s">
        <v>4013</v>
      </c>
    </row>
    <row r="2458" spans="1:2" x14ac:dyDescent="0.2">
      <c r="A2458" s="4" t="s">
        <v>6418</v>
      </c>
      <c r="B2458" s="4" t="s">
        <v>4013</v>
      </c>
    </row>
    <row r="2459" spans="1:2" x14ac:dyDescent="0.2">
      <c r="A2459" s="4" t="s">
        <v>4442</v>
      </c>
      <c r="B2459" s="4" t="s">
        <v>6759</v>
      </c>
    </row>
    <row r="2460" spans="1:2" x14ac:dyDescent="0.2">
      <c r="A2460" s="4" t="s">
        <v>5258</v>
      </c>
      <c r="B2460" s="4" t="s">
        <v>6823</v>
      </c>
    </row>
    <row r="2461" spans="1:2" x14ac:dyDescent="0.2">
      <c r="A2461" s="150" t="s">
        <v>5806</v>
      </c>
      <c r="B2461" s="4" t="s">
        <v>6869</v>
      </c>
    </row>
    <row r="2462" spans="1:2" x14ac:dyDescent="0.2">
      <c r="A2462" s="150" t="s">
        <v>5807</v>
      </c>
      <c r="B2462" s="4" t="s">
        <v>6873</v>
      </c>
    </row>
    <row r="2463" spans="1:2" x14ac:dyDescent="0.2">
      <c r="A2463" s="27" t="s">
        <v>6352</v>
      </c>
      <c r="B2463" s="4" t="s">
        <v>6916</v>
      </c>
    </row>
    <row r="2464" spans="1:2" x14ac:dyDescent="0.2">
      <c r="A2464" s="44" t="s">
        <v>6263</v>
      </c>
      <c r="B2464" s="4" t="s">
        <v>6908</v>
      </c>
    </row>
    <row r="2465" spans="1:2" x14ac:dyDescent="0.2">
      <c r="A2465" s="4" t="s">
        <v>6545</v>
      </c>
      <c r="B2465" s="4" t="s">
        <v>6938</v>
      </c>
    </row>
    <row r="2466" spans="1:2" x14ac:dyDescent="0.2">
      <c r="A2466" s="4" t="s">
        <v>6353</v>
      </c>
      <c r="B2466" s="4" t="s">
        <v>6912</v>
      </c>
    </row>
    <row r="2467" spans="1:2" x14ac:dyDescent="0.2">
      <c r="A2467" s="4" t="s">
        <v>6354</v>
      </c>
      <c r="B2467" s="4" t="s">
        <v>6912</v>
      </c>
    </row>
    <row r="2468" spans="1:2" x14ac:dyDescent="0.2">
      <c r="A2468" s="4" t="s">
        <v>6355</v>
      </c>
      <c r="B2468" s="4" t="s">
        <v>6912</v>
      </c>
    </row>
    <row r="2469" spans="1:2" x14ac:dyDescent="0.2">
      <c r="A2469" s="4" t="s">
        <v>6356</v>
      </c>
      <c r="B2469" s="4" t="s">
        <v>6917</v>
      </c>
    </row>
    <row r="2470" spans="1:2" x14ac:dyDescent="0.2">
      <c r="A2470" s="54" t="s">
        <v>5610</v>
      </c>
      <c r="B2470" s="4" t="s">
        <v>6862</v>
      </c>
    </row>
    <row r="2471" spans="1:2" x14ac:dyDescent="0.2">
      <c r="A2471" s="4" t="s">
        <v>6120</v>
      </c>
      <c r="B2471" s="4" t="s">
        <v>4013</v>
      </c>
    </row>
    <row r="2472" spans="1:2" x14ac:dyDescent="0.2">
      <c r="A2472" s="4" t="s">
        <v>4461</v>
      </c>
      <c r="B2472" s="4" t="s">
        <v>6764</v>
      </c>
    </row>
    <row r="2473" spans="1:2" x14ac:dyDescent="0.2">
      <c r="A2473" s="4" t="s">
        <v>6216</v>
      </c>
      <c r="B2473" s="4" t="s">
        <v>6906</v>
      </c>
    </row>
    <row r="2474" spans="1:2" x14ac:dyDescent="0.2">
      <c r="A2474" s="4" t="s">
        <v>6217</v>
      </c>
      <c r="B2474" s="4" t="s">
        <v>6906</v>
      </c>
    </row>
    <row r="2475" spans="1:2" x14ac:dyDescent="0.2">
      <c r="A2475" s="4" t="s">
        <v>5259</v>
      </c>
      <c r="B2475" s="4" t="s">
        <v>6823</v>
      </c>
    </row>
    <row r="2476" spans="1:2" x14ac:dyDescent="0.2">
      <c r="A2476" s="4" t="s">
        <v>5220</v>
      </c>
      <c r="B2476" s="4" t="s">
        <v>6825</v>
      </c>
    </row>
    <row r="2477" spans="1:2" x14ac:dyDescent="0.2">
      <c r="A2477" s="150" t="s">
        <v>5422</v>
      </c>
      <c r="B2477" s="4" t="s">
        <v>6828</v>
      </c>
    </row>
    <row r="2478" spans="1:2" x14ac:dyDescent="0.2">
      <c r="A2478" s="148" t="s">
        <v>5952</v>
      </c>
      <c r="B2478" s="4" t="s">
        <v>4013</v>
      </c>
    </row>
    <row r="2479" spans="1:2" x14ac:dyDescent="0.2">
      <c r="A2479" s="4" t="s">
        <v>6194</v>
      </c>
      <c r="B2479" s="4" t="s">
        <v>6906</v>
      </c>
    </row>
    <row r="2480" spans="1:2" x14ac:dyDescent="0.2">
      <c r="A2480" s="148" t="s">
        <v>4534</v>
      </c>
      <c r="B2480" s="4" t="s">
        <v>4013</v>
      </c>
    </row>
    <row r="2481" spans="1:2" x14ac:dyDescent="0.2">
      <c r="A2481" s="161" t="s">
        <v>6173</v>
      </c>
      <c r="B2481" s="4" t="s">
        <v>4013</v>
      </c>
    </row>
    <row r="2482" spans="1:2" x14ac:dyDescent="0.2">
      <c r="A2482" s="4" t="s">
        <v>6563</v>
      </c>
      <c r="B2482" s="4" t="s">
        <v>6938</v>
      </c>
    </row>
    <row r="2483" spans="1:2" x14ac:dyDescent="0.2">
      <c r="A2483" s="4" t="s">
        <v>6563</v>
      </c>
      <c r="B2483" s="4" t="s">
        <v>6938</v>
      </c>
    </row>
    <row r="2484" spans="1:2" x14ac:dyDescent="0.2">
      <c r="A2484" s="150" t="s">
        <v>5930</v>
      </c>
      <c r="B2484" s="4" t="s">
        <v>6883</v>
      </c>
    </row>
    <row r="2485" spans="1:2" x14ac:dyDescent="0.2">
      <c r="A2485" s="150" t="s">
        <v>5931</v>
      </c>
      <c r="B2485" s="4" t="s">
        <v>6883</v>
      </c>
    </row>
    <row r="2486" spans="1:2" x14ac:dyDescent="0.2">
      <c r="A2486" s="150" t="s">
        <v>5932</v>
      </c>
      <c r="B2486" s="4" t="s">
        <v>6883</v>
      </c>
    </row>
    <row r="2487" spans="1:2" x14ac:dyDescent="0.2">
      <c r="A2487" s="150" t="s">
        <v>5933</v>
      </c>
      <c r="B2487" s="4" t="s">
        <v>6883</v>
      </c>
    </row>
    <row r="2488" spans="1:2" x14ac:dyDescent="0.2">
      <c r="A2488" s="150" t="s">
        <v>5934</v>
      </c>
      <c r="B2488" s="4" t="s">
        <v>6882</v>
      </c>
    </row>
    <row r="2489" spans="1:2" x14ac:dyDescent="0.2">
      <c r="A2489" s="4" t="s">
        <v>5348</v>
      </c>
      <c r="B2489" s="4" t="s">
        <v>4013</v>
      </c>
    </row>
    <row r="2490" spans="1:2" x14ac:dyDescent="0.2">
      <c r="A2490" s="150" t="s">
        <v>5808</v>
      </c>
      <c r="B2490" s="4" t="s">
        <v>6863</v>
      </c>
    </row>
    <row r="2491" spans="1:2" x14ac:dyDescent="0.2">
      <c r="A2491" s="4" t="s">
        <v>6433</v>
      </c>
      <c r="B2491" s="4" t="s">
        <v>4013</v>
      </c>
    </row>
    <row r="2492" spans="1:2" x14ac:dyDescent="0.2">
      <c r="A2492" s="4" t="s">
        <v>6357</v>
      </c>
      <c r="B2492" s="4" t="s">
        <v>6910</v>
      </c>
    </row>
    <row r="2493" spans="1:2" x14ac:dyDescent="0.2">
      <c r="A2493" s="4" t="s">
        <v>6460</v>
      </c>
      <c r="B2493" s="4" t="s">
        <v>4013</v>
      </c>
    </row>
    <row r="2494" spans="1:2" x14ac:dyDescent="0.2">
      <c r="A2494" s="4" t="s">
        <v>6546</v>
      </c>
      <c r="B2494" s="4" t="s">
        <v>6938</v>
      </c>
    </row>
    <row r="2495" spans="1:2" x14ac:dyDescent="0.2">
      <c r="A2495" s="4" t="s">
        <v>6547</v>
      </c>
      <c r="B2495" s="4" t="s">
        <v>6938</v>
      </c>
    </row>
    <row r="2496" spans="1:2" x14ac:dyDescent="0.2">
      <c r="A2496" s="4" t="s">
        <v>6548</v>
      </c>
      <c r="B2496" s="4" t="s">
        <v>6938</v>
      </c>
    </row>
    <row r="2497" spans="1:2" x14ac:dyDescent="0.2">
      <c r="A2497" s="4" t="s">
        <v>6549</v>
      </c>
      <c r="B2497" s="4" t="s">
        <v>6938</v>
      </c>
    </row>
    <row r="2498" spans="1:2" x14ac:dyDescent="0.2">
      <c r="A2498" s="148" t="s">
        <v>5304</v>
      </c>
      <c r="B2498" s="4" t="s">
        <v>6826</v>
      </c>
    </row>
    <row r="2499" spans="1:2" x14ac:dyDescent="0.2">
      <c r="A2499" s="4" t="s">
        <v>6163</v>
      </c>
      <c r="B2499" s="4" t="s">
        <v>4013</v>
      </c>
    </row>
    <row r="2500" spans="1:2" x14ac:dyDescent="0.2">
      <c r="A2500" s="4" t="s">
        <v>4363</v>
      </c>
      <c r="B2500" s="27" t="s">
        <v>4013</v>
      </c>
    </row>
    <row r="2501" spans="1:2" x14ac:dyDescent="0.2">
      <c r="A2501" s="4" t="s">
        <v>6434</v>
      </c>
      <c r="B2501" s="4" t="s">
        <v>4013</v>
      </c>
    </row>
    <row r="2502" spans="1:2" x14ac:dyDescent="0.2">
      <c r="A2502" s="4" t="s">
        <v>4245</v>
      </c>
      <c r="B2502" s="4" t="s">
        <v>6938</v>
      </c>
    </row>
    <row r="2503" spans="1:2" x14ac:dyDescent="0.2">
      <c r="A2503" s="4" t="s">
        <v>4380</v>
      </c>
      <c r="B2503" s="27" t="s">
        <v>4013</v>
      </c>
    </row>
    <row r="2504" spans="1:2" x14ac:dyDescent="0.2">
      <c r="A2504" s="4" t="s">
        <v>4381</v>
      </c>
      <c r="B2504" s="27" t="s">
        <v>4013</v>
      </c>
    </row>
    <row r="2505" spans="1:2" x14ac:dyDescent="0.2">
      <c r="A2505" s="4" t="s">
        <v>4360</v>
      </c>
      <c r="B2505" s="27" t="s">
        <v>4013</v>
      </c>
    </row>
    <row r="2506" spans="1:2" x14ac:dyDescent="0.2">
      <c r="A2506" s="4" t="s">
        <v>5336</v>
      </c>
      <c r="B2506" s="150" t="s">
        <v>4013</v>
      </c>
    </row>
    <row r="2507" spans="1:2" x14ac:dyDescent="0.2">
      <c r="A2507" s="4" t="s">
        <v>6606</v>
      </c>
      <c r="B2507" s="4" t="s">
        <v>6938</v>
      </c>
    </row>
    <row r="2508" spans="1:2" x14ac:dyDescent="0.2">
      <c r="A2508" s="150" t="s">
        <v>5878</v>
      </c>
      <c r="B2508" s="4" t="s">
        <v>6879</v>
      </c>
    </row>
    <row r="2509" spans="1:2" x14ac:dyDescent="0.2">
      <c r="A2509" s="4" t="s">
        <v>5212</v>
      </c>
      <c r="B2509" s="4" t="s">
        <v>6823</v>
      </c>
    </row>
    <row r="2510" spans="1:2" x14ac:dyDescent="0.2">
      <c r="A2510" s="150" t="s">
        <v>5611</v>
      </c>
      <c r="B2510" s="4" t="s">
        <v>6832</v>
      </c>
    </row>
    <row r="2511" spans="1:2" x14ac:dyDescent="0.2">
      <c r="A2511" s="4" t="s">
        <v>6550</v>
      </c>
      <c r="B2511" s="4" t="s">
        <v>6938</v>
      </c>
    </row>
    <row r="2512" spans="1:2" x14ac:dyDescent="0.2">
      <c r="A2512" s="4" t="s">
        <v>6237</v>
      </c>
      <c r="B2512" s="4" t="s">
        <v>6906</v>
      </c>
    </row>
    <row r="2513" spans="1:2" x14ac:dyDescent="0.2">
      <c r="A2513" s="150" t="s">
        <v>5809</v>
      </c>
      <c r="B2513" s="4" t="s">
        <v>6866</v>
      </c>
    </row>
    <row r="2514" spans="1:2" x14ac:dyDescent="0.2">
      <c r="A2514" s="161" t="s">
        <v>6169</v>
      </c>
      <c r="B2514" s="4" t="s">
        <v>4013</v>
      </c>
    </row>
    <row r="2515" spans="1:2" x14ac:dyDescent="0.2">
      <c r="A2515" s="4" t="s">
        <v>5069</v>
      </c>
      <c r="B2515" s="4" t="s">
        <v>6766</v>
      </c>
    </row>
    <row r="2516" spans="1:2" x14ac:dyDescent="0.2">
      <c r="A2516" s="4" t="s">
        <v>6419</v>
      </c>
      <c r="B2516" s="4" t="s">
        <v>4013</v>
      </c>
    </row>
    <row r="2517" spans="1:2" x14ac:dyDescent="0.2">
      <c r="A2517" s="4" t="s">
        <v>6551</v>
      </c>
      <c r="B2517" s="4" t="s">
        <v>6938</v>
      </c>
    </row>
    <row r="2518" spans="1:2" x14ac:dyDescent="0.2">
      <c r="A2518" s="4" t="s">
        <v>4452</v>
      </c>
      <c r="B2518" s="4" t="s">
        <v>6759</v>
      </c>
    </row>
    <row r="2519" spans="1:2" x14ac:dyDescent="0.2">
      <c r="A2519" s="4" t="s">
        <v>6142</v>
      </c>
      <c r="B2519" s="4" t="s">
        <v>4013</v>
      </c>
    </row>
    <row r="2520" spans="1:2" x14ac:dyDescent="0.2">
      <c r="A2520" s="4" t="s">
        <v>6218</v>
      </c>
      <c r="B2520" s="4" t="s">
        <v>6906</v>
      </c>
    </row>
    <row r="2521" spans="1:2" x14ac:dyDescent="0.2">
      <c r="A2521" s="4" t="s">
        <v>5070</v>
      </c>
      <c r="B2521" s="4" t="s">
        <v>6766</v>
      </c>
    </row>
    <row r="2522" spans="1:2" x14ac:dyDescent="0.2">
      <c r="A2522" s="4" t="s">
        <v>6195</v>
      </c>
      <c r="B2522" s="4" t="s">
        <v>6906</v>
      </c>
    </row>
    <row r="2523" spans="1:2" x14ac:dyDescent="0.2">
      <c r="A2523" s="4" t="s">
        <v>4399</v>
      </c>
      <c r="B2523" s="27" t="s">
        <v>4013</v>
      </c>
    </row>
    <row r="2524" spans="1:2" x14ac:dyDescent="0.2">
      <c r="A2524" s="153" t="s">
        <v>4559</v>
      </c>
      <c r="B2524" s="4" t="s">
        <v>4013</v>
      </c>
    </row>
    <row r="2525" spans="1:2" x14ac:dyDescent="0.2">
      <c r="A2525" s="150" t="s">
        <v>5423</v>
      </c>
      <c r="B2525" s="4" t="s">
        <v>6828</v>
      </c>
    </row>
    <row r="2526" spans="1:2" x14ac:dyDescent="0.2">
      <c r="A2526" s="148" t="s">
        <v>5953</v>
      </c>
      <c r="B2526" s="4" t="s">
        <v>4013</v>
      </c>
    </row>
    <row r="2527" spans="1:2" x14ac:dyDescent="0.2">
      <c r="A2527" s="4" t="s">
        <v>4419</v>
      </c>
      <c r="B2527" s="4" t="s">
        <v>6742</v>
      </c>
    </row>
    <row r="2528" spans="1:2" x14ac:dyDescent="0.2">
      <c r="A2528" s="29" t="s">
        <v>4428</v>
      </c>
      <c r="B2528" s="4" t="s">
        <v>6742</v>
      </c>
    </row>
    <row r="2529" spans="1:2" x14ac:dyDescent="0.2">
      <c r="A2529" s="148" t="s">
        <v>4429</v>
      </c>
      <c r="B2529" s="4" t="s">
        <v>6742</v>
      </c>
    </row>
    <row r="2530" spans="1:2" x14ac:dyDescent="0.2">
      <c r="A2530" s="150" t="s">
        <v>5612</v>
      </c>
      <c r="B2530" s="4" t="s">
        <v>6833</v>
      </c>
    </row>
    <row r="2531" spans="1:2" x14ac:dyDescent="0.2">
      <c r="A2531" s="4" t="s">
        <v>6409</v>
      </c>
      <c r="B2531" s="4" t="s">
        <v>4013</v>
      </c>
    </row>
    <row r="2532" spans="1:2" x14ac:dyDescent="0.2">
      <c r="A2532" s="4" t="s">
        <v>6552</v>
      </c>
      <c r="B2532" s="4" t="s">
        <v>6938</v>
      </c>
    </row>
    <row r="2533" spans="1:2" x14ac:dyDescent="0.2">
      <c r="A2533" s="4" t="s">
        <v>4448</v>
      </c>
      <c r="B2533" s="4" t="s">
        <v>6759</v>
      </c>
    </row>
    <row r="2534" spans="1:2" x14ac:dyDescent="0.2">
      <c r="A2534" s="4" t="s">
        <v>4400</v>
      </c>
      <c r="B2534" s="27" t="s">
        <v>4013</v>
      </c>
    </row>
    <row r="2535" spans="1:2" x14ac:dyDescent="0.2">
      <c r="A2535" s="4" t="s">
        <v>6247</v>
      </c>
      <c r="B2535" s="4" t="s">
        <v>6906</v>
      </c>
    </row>
    <row r="2536" spans="1:2" x14ac:dyDescent="0.2">
      <c r="A2536" s="4" t="s">
        <v>6426</v>
      </c>
      <c r="B2536" s="4" t="s">
        <v>4013</v>
      </c>
    </row>
    <row r="2537" spans="1:2" x14ac:dyDescent="0.2">
      <c r="A2537" s="4" t="s">
        <v>4446</v>
      </c>
      <c r="B2537" s="4" t="s">
        <v>6759</v>
      </c>
    </row>
    <row r="2538" spans="1:2" x14ac:dyDescent="0.2">
      <c r="A2538" s="4" t="s">
        <v>4413</v>
      </c>
      <c r="B2538" s="27" t="s">
        <v>4013</v>
      </c>
    </row>
    <row r="2539" spans="1:2" x14ac:dyDescent="0.2">
      <c r="A2539" s="4" t="s">
        <v>4401</v>
      </c>
      <c r="B2539" s="27" t="s">
        <v>4013</v>
      </c>
    </row>
    <row r="2540" spans="1:2" x14ac:dyDescent="0.2">
      <c r="A2540" s="4" t="s">
        <v>6219</v>
      </c>
      <c r="B2540" s="4" t="s">
        <v>6906</v>
      </c>
    </row>
    <row r="2541" spans="1:2" x14ac:dyDescent="0.2">
      <c r="A2541" s="4" t="s">
        <v>6196</v>
      </c>
      <c r="B2541" s="4" t="s">
        <v>6906</v>
      </c>
    </row>
    <row r="2542" spans="1:2" x14ac:dyDescent="0.2">
      <c r="A2542" s="148" t="s">
        <v>5313</v>
      </c>
      <c r="B2542" s="4" t="s">
        <v>6826</v>
      </c>
    </row>
    <row r="2543" spans="1:2" x14ac:dyDescent="0.2">
      <c r="A2543" s="150" t="s">
        <v>5810</v>
      </c>
      <c r="B2543" s="4" t="s">
        <v>6863</v>
      </c>
    </row>
    <row r="2544" spans="1:2" x14ac:dyDescent="0.2">
      <c r="A2544" s="4" t="s">
        <v>6264</v>
      </c>
      <c r="B2544" s="4" t="s">
        <v>6907</v>
      </c>
    </row>
    <row r="2545" spans="1:2" x14ac:dyDescent="0.2">
      <c r="A2545" s="27" t="s">
        <v>4341</v>
      </c>
      <c r="B2545" s="27" t="s">
        <v>4013</v>
      </c>
    </row>
    <row r="2546" spans="1:2" x14ac:dyDescent="0.2">
      <c r="A2546" s="4" t="s">
        <v>6147</v>
      </c>
      <c r="B2546" s="4" t="s">
        <v>4013</v>
      </c>
    </row>
    <row r="2547" spans="1:2" x14ac:dyDescent="0.2">
      <c r="A2547" s="4" t="s">
        <v>5980</v>
      </c>
      <c r="B2547" s="4" t="s">
        <v>4013</v>
      </c>
    </row>
    <row r="2548" spans="1:2" x14ac:dyDescent="0.2">
      <c r="A2548" s="150" t="s">
        <v>5811</v>
      </c>
      <c r="B2548" s="4" t="s">
        <v>6875</v>
      </c>
    </row>
    <row r="2549" spans="1:2" x14ac:dyDescent="0.2">
      <c r="A2549" s="4" t="s">
        <v>6358</v>
      </c>
      <c r="B2549" s="4" t="s">
        <v>6910</v>
      </c>
    </row>
    <row r="2550" spans="1:2" x14ac:dyDescent="0.2">
      <c r="A2550" s="4" t="s">
        <v>3932</v>
      </c>
      <c r="B2550" s="27" t="s">
        <v>4013</v>
      </c>
    </row>
    <row r="2551" spans="1:2" x14ac:dyDescent="0.2">
      <c r="A2551" s="150" t="s">
        <v>695</v>
      </c>
      <c r="B2551" s="4" t="s">
        <v>6876</v>
      </c>
    </row>
    <row r="2552" spans="1:2" x14ac:dyDescent="0.2">
      <c r="A2552" s="4" t="s">
        <v>5071</v>
      </c>
      <c r="B2552" s="4" t="s">
        <v>6766</v>
      </c>
    </row>
    <row r="2553" spans="1:2" x14ac:dyDescent="0.2">
      <c r="A2553" s="150" t="s">
        <v>6109</v>
      </c>
      <c r="B2553" s="4" t="s">
        <v>6885</v>
      </c>
    </row>
    <row r="2554" spans="1:2" x14ac:dyDescent="0.2">
      <c r="A2554" s="150" t="s">
        <v>6051</v>
      </c>
      <c r="B2554" s="4" t="s">
        <v>6885</v>
      </c>
    </row>
    <row r="2555" spans="1:2" x14ac:dyDescent="0.2">
      <c r="A2555" s="150" t="s">
        <v>6052</v>
      </c>
      <c r="B2555" s="4" t="s">
        <v>6885</v>
      </c>
    </row>
    <row r="2556" spans="1:2" x14ac:dyDescent="0.2">
      <c r="A2556" s="4" t="s">
        <v>6018</v>
      </c>
      <c r="B2556" s="4" t="s">
        <v>4013</v>
      </c>
    </row>
    <row r="2557" spans="1:2" x14ac:dyDescent="0.2">
      <c r="A2557" s="4" t="s">
        <v>5277</v>
      </c>
      <c r="B2557" s="4" t="s">
        <v>6823</v>
      </c>
    </row>
    <row r="2558" spans="1:2" x14ac:dyDescent="0.2">
      <c r="A2558" s="150" t="s">
        <v>6110</v>
      </c>
      <c r="B2558" s="4" t="s">
        <v>6886</v>
      </c>
    </row>
    <row r="2559" spans="1:2" x14ac:dyDescent="0.2">
      <c r="A2559" s="29" t="s">
        <v>5175</v>
      </c>
      <c r="B2559" s="4" t="s">
        <v>4013</v>
      </c>
    </row>
    <row r="2560" spans="1:2" x14ac:dyDescent="0.2">
      <c r="A2560" s="4" t="s">
        <v>6553</v>
      </c>
      <c r="B2560" s="4" t="s">
        <v>6938</v>
      </c>
    </row>
    <row r="2561" spans="1:2" x14ac:dyDescent="0.2">
      <c r="A2561" s="4" t="s">
        <v>6554</v>
      </c>
      <c r="B2561" s="4" t="s">
        <v>4013</v>
      </c>
    </row>
    <row r="2562" spans="1:2" x14ac:dyDescent="0.2">
      <c r="A2562" s="163" t="s">
        <v>5972</v>
      </c>
      <c r="B2562" s="4" t="s">
        <v>4013</v>
      </c>
    </row>
    <row r="2563" spans="1:2" x14ac:dyDescent="0.2">
      <c r="A2563" s="4" t="s">
        <v>6114</v>
      </c>
      <c r="B2563" s="4" t="s">
        <v>4013</v>
      </c>
    </row>
    <row r="2564" spans="1:2" x14ac:dyDescent="0.2">
      <c r="A2564" s="150" t="s">
        <v>5613</v>
      </c>
      <c r="B2564" s="4" t="s">
        <v>6833</v>
      </c>
    </row>
    <row r="2565" spans="1:2" x14ac:dyDescent="0.2">
      <c r="A2565" s="150" t="s">
        <v>5614</v>
      </c>
      <c r="B2565" s="4" t="s">
        <v>6831</v>
      </c>
    </row>
    <row r="2566" spans="1:2" x14ac:dyDescent="0.2">
      <c r="A2566" s="4" t="s">
        <v>6359</v>
      </c>
      <c r="B2566" s="4" t="s">
        <v>6910</v>
      </c>
    </row>
    <row r="2567" spans="1:2" x14ac:dyDescent="0.2">
      <c r="A2567" s="150" t="s">
        <v>6111</v>
      </c>
      <c r="B2567" s="4" t="s">
        <v>6886</v>
      </c>
    </row>
    <row r="2568" spans="1:2" x14ac:dyDescent="0.2">
      <c r="A2568" s="150" t="s">
        <v>5879</v>
      </c>
      <c r="B2568" s="4" t="s">
        <v>6879</v>
      </c>
    </row>
    <row r="2569" spans="1:2" x14ac:dyDescent="0.2">
      <c r="A2569" s="150" t="s">
        <v>5615</v>
      </c>
      <c r="B2569" s="4" t="s">
        <v>6835</v>
      </c>
    </row>
    <row r="2570" spans="1:2" x14ac:dyDescent="0.2">
      <c r="A2570" s="159" t="s">
        <v>5424</v>
      </c>
      <c r="B2570" s="4" t="s">
        <v>6828</v>
      </c>
    </row>
    <row r="2571" spans="1:2" x14ac:dyDescent="0.2">
      <c r="A2571" s="150" t="s">
        <v>5616</v>
      </c>
      <c r="B2571" s="4" t="s">
        <v>6859</v>
      </c>
    </row>
    <row r="2572" spans="1:2" x14ac:dyDescent="0.2">
      <c r="A2572" s="150" t="s">
        <v>5812</v>
      </c>
      <c r="B2572" s="4" t="s">
        <v>6871</v>
      </c>
    </row>
    <row r="2573" spans="1:2" x14ac:dyDescent="0.2">
      <c r="A2573" s="150" t="s">
        <v>5813</v>
      </c>
      <c r="B2573" s="4" t="s">
        <v>6864</v>
      </c>
    </row>
    <row r="2574" spans="1:2" x14ac:dyDescent="0.2">
      <c r="A2574" s="150" t="s">
        <v>5617</v>
      </c>
      <c r="B2574" s="4" t="s">
        <v>6836</v>
      </c>
    </row>
    <row r="2575" spans="1:2" x14ac:dyDescent="0.2">
      <c r="A2575" s="150" t="s">
        <v>5618</v>
      </c>
      <c r="B2575" s="4" t="s">
        <v>6844</v>
      </c>
    </row>
    <row r="2576" spans="1:2" x14ac:dyDescent="0.2">
      <c r="A2576" s="150" t="s">
        <v>5619</v>
      </c>
      <c r="B2576" s="4" t="s">
        <v>6841</v>
      </c>
    </row>
    <row r="2577" spans="1:2" x14ac:dyDescent="0.2">
      <c r="A2577" s="150" t="s">
        <v>5620</v>
      </c>
      <c r="B2577" s="4" t="s">
        <v>6840</v>
      </c>
    </row>
    <row r="2578" spans="1:2" x14ac:dyDescent="0.2">
      <c r="A2578" s="148" t="s">
        <v>5962</v>
      </c>
      <c r="B2578" s="4" t="s">
        <v>4013</v>
      </c>
    </row>
    <row r="2579" spans="1:2" x14ac:dyDescent="0.2">
      <c r="A2579" s="4" t="s">
        <v>6615</v>
      </c>
      <c r="B2579" s="4" t="s">
        <v>6938</v>
      </c>
    </row>
    <row r="2580" spans="1:2" x14ac:dyDescent="0.2">
      <c r="A2580" s="4" t="s">
        <v>6616</v>
      </c>
      <c r="B2580" s="4" t="s">
        <v>6938</v>
      </c>
    </row>
    <row r="2581" spans="1:2" x14ac:dyDescent="0.2">
      <c r="A2581" s="4" t="s">
        <v>6617</v>
      </c>
      <c r="B2581" s="4" t="s">
        <v>6938</v>
      </c>
    </row>
    <row r="2582" spans="1:2" x14ac:dyDescent="0.2">
      <c r="A2582" s="150" t="s">
        <v>5814</v>
      </c>
      <c r="B2582" s="4" t="s">
        <v>6869</v>
      </c>
    </row>
    <row r="2583" spans="1:2" x14ac:dyDescent="0.2">
      <c r="A2583" s="4" t="s">
        <v>5253</v>
      </c>
      <c r="B2583" s="4" t="s">
        <v>6823</v>
      </c>
    </row>
    <row r="2584" spans="1:2" x14ac:dyDescent="0.2">
      <c r="A2584" s="4" t="s">
        <v>4470</v>
      </c>
      <c r="B2584" s="4" t="s">
        <v>6764</v>
      </c>
    </row>
    <row r="2585" spans="1:2" x14ac:dyDescent="0.2">
      <c r="A2585" s="4" t="s">
        <v>6589</v>
      </c>
      <c r="B2585" s="4" t="s">
        <v>6938</v>
      </c>
    </row>
    <row r="2586" spans="1:2" x14ac:dyDescent="0.2">
      <c r="A2586" s="4" t="s">
        <v>6019</v>
      </c>
      <c r="B2586" s="4" t="s">
        <v>4013</v>
      </c>
    </row>
    <row r="2587" spans="1:2" x14ac:dyDescent="0.2">
      <c r="A2587" s="4" t="s">
        <v>6242</v>
      </c>
      <c r="B2587" s="4" t="s">
        <v>6906</v>
      </c>
    </row>
    <row r="2588" spans="1:2" x14ac:dyDescent="0.2">
      <c r="A2588" s="166" t="s">
        <v>4423</v>
      </c>
      <c r="B2588" s="4" t="s">
        <v>6742</v>
      </c>
    </row>
    <row r="2589" spans="1:2" x14ac:dyDescent="0.2">
      <c r="A2589" s="4" t="s">
        <v>5239</v>
      </c>
      <c r="B2589" s="4" t="s">
        <v>6823</v>
      </c>
    </row>
    <row r="2590" spans="1:2" x14ac:dyDescent="0.2">
      <c r="A2590" s="4" t="s">
        <v>4059</v>
      </c>
      <c r="B2590" s="4" t="s">
        <v>6823</v>
      </c>
    </row>
    <row r="2591" spans="1:2" x14ac:dyDescent="0.2">
      <c r="A2591" s="4" t="s">
        <v>5197</v>
      </c>
      <c r="B2591" s="4" t="s">
        <v>6823</v>
      </c>
    </row>
    <row r="2592" spans="1:2" x14ac:dyDescent="0.2">
      <c r="A2592" s="4" t="s">
        <v>4060</v>
      </c>
      <c r="B2592" s="4" t="s">
        <v>6823</v>
      </c>
    </row>
    <row r="2593" spans="1:2" x14ac:dyDescent="0.2">
      <c r="A2593" s="4" t="s">
        <v>6391</v>
      </c>
      <c r="B2593" s="4" t="s">
        <v>6756</v>
      </c>
    </row>
    <row r="2594" spans="1:2" x14ac:dyDescent="0.2">
      <c r="A2594" s="4" t="s">
        <v>6360</v>
      </c>
      <c r="B2594" s="4" t="s">
        <v>6910</v>
      </c>
    </row>
    <row r="2595" spans="1:2" x14ac:dyDescent="0.2">
      <c r="A2595" s="4" t="s">
        <v>6361</v>
      </c>
      <c r="B2595" s="4" t="s">
        <v>6910</v>
      </c>
    </row>
    <row r="2596" spans="1:2" x14ac:dyDescent="0.2">
      <c r="A2596" s="148" t="s">
        <v>5955</v>
      </c>
      <c r="B2596" s="4" t="s">
        <v>4013</v>
      </c>
    </row>
    <row r="2597" spans="1:2" x14ac:dyDescent="0.2">
      <c r="A2597" s="148" t="s">
        <v>4274</v>
      </c>
      <c r="B2597" s="27" t="s">
        <v>4013</v>
      </c>
    </row>
    <row r="2598" spans="1:2" x14ac:dyDescent="0.2">
      <c r="A2598" s="4" t="s">
        <v>5293</v>
      </c>
      <c r="B2598" s="4" t="s">
        <v>6823</v>
      </c>
    </row>
    <row r="2599" spans="1:2" x14ac:dyDescent="0.2">
      <c r="A2599" s="148" t="s">
        <v>5956</v>
      </c>
      <c r="B2599" s="4" t="s">
        <v>4013</v>
      </c>
    </row>
    <row r="2600" spans="1:2" x14ac:dyDescent="0.2">
      <c r="A2600" s="148" t="s">
        <v>5323</v>
      </c>
      <c r="B2600" s="4" t="s">
        <v>6826</v>
      </c>
    </row>
    <row r="2601" spans="1:2" x14ac:dyDescent="0.2">
      <c r="A2601" s="148" t="s">
        <v>5324</v>
      </c>
      <c r="B2601" s="4" t="s">
        <v>6826</v>
      </c>
    </row>
    <row r="2602" spans="1:2" x14ac:dyDescent="0.2">
      <c r="A2602" s="148" t="s">
        <v>5325</v>
      </c>
      <c r="B2602" s="4" t="s">
        <v>6826</v>
      </c>
    </row>
    <row r="2603" spans="1:2" x14ac:dyDescent="0.2">
      <c r="A2603" s="148" t="s">
        <v>5326</v>
      </c>
      <c r="B2603" s="4" t="s">
        <v>6826</v>
      </c>
    </row>
    <row r="2604" spans="1:2" x14ac:dyDescent="0.2">
      <c r="A2604" s="148" t="s">
        <v>5322</v>
      </c>
      <c r="B2604" s="4" t="s">
        <v>6826</v>
      </c>
    </row>
    <row r="2605" spans="1:2" x14ac:dyDescent="0.2">
      <c r="A2605" s="148" t="s">
        <v>5327</v>
      </c>
      <c r="B2605" s="4" t="s">
        <v>6826</v>
      </c>
    </row>
    <row r="2606" spans="1:2" x14ac:dyDescent="0.2">
      <c r="A2606" s="4" t="s">
        <v>5981</v>
      </c>
      <c r="B2606" s="4" t="s">
        <v>4013</v>
      </c>
    </row>
    <row r="2607" spans="1:2" x14ac:dyDescent="0.2">
      <c r="A2607" s="148" t="s">
        <v>6154</v>
      </c>
      <c r="B2607" s="4" t="s">
        <v>4013</v>
      </c>
    </row>
    <row r="2608" spans="1:2" x14ac:dyDescent="0.2">
      <c r="A2608" s="150" t="s">
        <v>5621</v>
      </c>
      <c r="B2608" s="4" t="s">
        <v>6838</v>
      </c>
    </row>
    <row r="2609" spans="1:2" x14ac:dyDescent="0.2">
      <c r="A2609" s="150" t="s">
        <v>5622</v>
      </c>
      <c r="B2609" s="4" t="s">
        <v>6861</v>
      </c>
    </row>
    <row r="2610" spans="1:2" x14ac:dyDescent="0.2">
      <c r="A2610" s="4" t="s">
        <v>6362</v>
      </c>
      <c r="B2610" s="4" t="s">
        <v>6910</v>
      </c>
    </row>
    <row r="2611" spans="1:2" x14ac:dyDescent="0.2">
      <c r="A2611" s="4" t="s">
        <v>6363</v>
      </c>
      <c r="B2611" s="4" t="s">
        <v>6910</v>
      </c>
    </row>
    <row r="2612" spans="1:2" x14ac:dyDescent="0.2">
      <c r="A2612" s="4" t="s">
        <v>6364</v>
      </c>
      <c r="B2612" s="4" t="s">
        <v>6910</v>
      </c>
    </row>
    <row r="2613" spans="1:2" x14ac:dyDescent="0.2">
      <c r="A2613" s="4" t="s">
        <v>6365</v>
      </c>
      <c r="B2613" s="4" t="s">
        <v>6910</v>
      </c>
    </row>
    <row r="2614" spans="1:2" x14ac:dyDescent="0.2">
      <c r="A2614" s="4" t="s">
        <v>6366</v>
      </c>
      <c r="B2614" s="4" t="s">
        <v>6912</v>
      </c>
    </row>
    <row r="2615" spans="1:2" x14ac:dyDescent="0.2">
      <c r="A2615" s="150" t="s">
        <v>6112</v>
      </c>
      <c r="B2615" s="4" t="s">
        <v>6885</v>
      </c>
    </row>
    <row r="2616" spans="1:2" x14ac:dyDescent="0.2">
      <c r="A2616" s="150" t="s">
        <v>5880</v>
      </c>
      <c r="B2616" s="4" t="s">
        <v>6878</v>
      </c>
    </row>
    <row r="2617" spans="1:2" x14ac:dyDescent="0.2">
      <c r="A2617" s="4" t="s">
        <v>4992</v>
      </c>
      <c r="B2617" s="4" t="s">
        <v>6766</v>
      </c>
    </row>
    <row r="2618" spans="1:2" x14ac:dyDescent="0.2">
      <c r="A2618" s="4" t="s">
        <v>4993</v>
      </c>
      <c r="B2618" s="4" t="s">
        <v>6766</v>
      </c>
    </row>
    <row r="2619" spans="1:2" x14ac:dyDescent="0.2">
      <c r="A2619" s="4" t="s">
        <v>4994</v>
      </c>
      <c r="B2619" s="4" t="s">
        <v>6766</v>
      </c>
    </row>
    <row r="2620" spans="1:2" x14ac:dyDescent="0.2">
      <c r="A2620" s="4" t="s">
        <v>4995</v>
      </c>
      <c r="B2620" s="4" t="s">
        <v>6766</v>
      </c>
    </row>
    <row r="2621" spans="1:2" x14ac:dyDescent="0.2">
      <c r="A2621" s="4" t="s">
        <v>4996</v>
      </c>
      <c r="B2621" s="4" t="s">
        <v>6766</v>
      </c>
    </row>
    <row r="2622" spans="1:2" x14ac:dyDescent="0.2">
      <c r="A2622" s="4" t="s">
        <v>6228</v>
      </c>
      <c r="B2622" s="4" t="s">
        <v>6906</v>
      </c>
    </row>
    <row r="2623" spans="1:2" x14ac:dyDescent="0.2">
      <c r="A2623" s="4" t="s">
        <v>6229</v>
      </c>
      <c r="B2623" s="4" t="s">
        <v>6906</v>
      </c>
    </row>
    <row r="2624" spans="1:2" x14ac:dyDescent="0.2">
      <c r="A2624" s="4" t="s">
        <v>4424</v>
      </c>
      <c r="B2624" s="4" t="s">
        <v>6742</v>
      </c>
    </row>
    <row r="2625" spans="1:2" x14ac:dyDescent="0.2">
      <c r="A2625" s="4" t="s">
        <v>4424</v>
      </c>
      <c r="B2625" s="4" t="s">
        <v>6743</v>
      </c>
    </row>
    <row r="2626" spans="1:2" x14ac:dyDescent="0.2">
      <c r="A2626" s="4" t="s">
        <v>4424</v>
      </c>
      <c r="B2626" s="4" t="s">
        <v>6744</v>
      </c>
    </row>
    <row r="2627" spans="1:2" x14ac:dyDescent="0.2">
      <c r="A2627" s="4" t="s">
        <v>4424</v>
      </c>
      <c r="B2627" s="4" t="s">
        <v>6745</v>
      </c>
    </row>
    <row r="2628" spans="1:2" x14ac:dyDescent="0.2">
      <c r="A2628" s="4" t="s">
        <v>4424</v>
      </c>
      <c r="B2628" s="4" t="s">
        <v>6746</v>
      </c>
    </row>
    <row r="2629" spans="1:2" x14ac:dyDescent="0.2">
      <c r="A2629" s="4" t="s">
        <v>4424</v>
      </c>
      <c r="B2629" s="4" t="s">
        <v>6747</v>
      </c>
    </row>
    <row r="2630" spans="1:2" x14ac:dyDescent="0.2">
      <c r="A2630" s="4" t="s">
        <v>4424</v>
      </c>
      <c r="B2630" s="4" t="s">
        <v>6748</v>
      </c>
    </row>
    <row r="2631" spans="1:2" x14ac:dyDescent="0.2">
      <c r="A2631" s="4" t="s">
        <v>4424</v>
      </c>
      <c r="B2631" s="4" t="s">
        <v>6749</v>
      </c>
    </row>
    <row r="2632" spans="1:2" x14ac:dyDescent="0.2">
      <c r="A2632" s="4" t="s">
        <v>4424</v>
      </c>
      <c r="B2632" s="4" t="s">
        <v>6750</v>
      </c>
    </row>
    <row r="2633" spans="1:2" x14ac:dyDescent="0.2">
      <c r="A2633" s="4" t="s">
        <v>4424</v>
      </c>
      <c r="B2633" s="4" t="s">
        <v>6739</v>
      </c>
    </row>
    <row r="2634" spans="1:2" x14ac:dyDescent="0.2">
      <c r="A2634" s="4" t="s">
        <v>4424</v>
      </c>
      <c r="B2634" s="4" t="s">
        <v>6740</v>
      </c>
    </row>
    <row r="2635" spans="1:2" x14ac:dyDescent="0.2">
      <c r="A2635" s="150" t="s">
        <v>6053</v>
      </c>
      <c r="B2635" s="4" t="s">
        <v>6886</v>
      </c>
    </row>
    <row r="2636" spans="1:2" x14ac:dyDescent="0.2">
      <c r="A2636" s="150" t="s">
        <v>6054</v>
      </c>
      <c r="B2636" s="4" t="s">
        <v>6885</v>
      </c>
    </row>
    <row r="2637" spans="1:2" x14ac:dyDescent="0.2">
      <c r="A2637" s="150" t="s">
        <v>6055</v>
      </c>
      <c r="B2637" s="4" t="s">
        <v>6885</v>
      </c>
    </row>
    <row r="2638" spans="1:2" x14ac:dyDescent="0.2">
      <c r="A2638" s="150" t="s">
        <v>6056</v>
      </c>
      <c r="B2638" s="4" t="s">
        <v>6885</v>
      </c>
    </row>
    <row r="2639" spans="1:2" x14ac:dyDescent="0.2">
      <c r="A2639" s="150" t="s">
        <v>6057</v>
      </c>
      <c r="B2639" s="4" t="s">
        <v>6885</v>
      </c>
    </row>
    <row r="2640" spans="1:2" x14ac:dyDescent="0.2">
      <c r="A2640" s="150" t="s">
        <v>5623</v>
      </c>
      <c r="B2640" s="4" t="s">
        <v>6853</v>
      </c>
    </row>
    <row r="2641" spans="1:2" x14ac:dyDescent="0.2">
      <c r="A2641" s="150" t="s">
        <v>5624</v>
      </c>
      <c r="B2641" s="4" t="s">
        <v>6843</v>
      </c>
    </row>
    <row r="2642" spans="1:2" x14ac:dyDescent="0.2">
      <c r="A2642" s="150" t="s">
        <v>5625</v>
      </c>
      <c r="B2642" s="4" t="s">
        <v>6833</v>
      </c>
    </row>
    <row r="2643" spans="1:2" x14ac:dyDescent="0.2">
      <c r="A2643" s="150" t="s">
        <v>5626</v>
      </c>
      <c r="B2643" s="4" t="s">
        <v>6833</v>
      </c>
    </row>
    <row r="2644" spans="1:2" x14ac:dyDescent="0.2">
      <c r="A2644" s="150" t="s">
        <v>5627</v>
      </c>
      <c r="B2644" s="4" t="s">
        <v>6833</v>
      </c>
    </row>
    <row r="2645" spans="1:2" x14ac:dyDescent="0.2">
      <c r="A2645" s="150" t="s">
        <v>5815</v>
      </c>
      <c r="B2645" s="4" t="s">
        <v>6869</v>
      </c>
    </row>
    <row r="2646" spans="1:2" x14ac:dyDescent="0.2">
      <c r="A2646" s="4" t="s">
        <v>5278</v>
      </c>
      <c r="B2646" s="4" t="s">
        <v>6823</v>
      </c>
    </row>
    <row r="2647" spans="1:2" x14ac:dyDescent="0.2">
      <c r="A2647" s="4" t="s">
        <v>6220</v>
      </c>
      <c r="B2647" s="4" t="s">
        <v>6906</v>
      </c>
    </row>
    <row r="2648" spans="1:2" x14ac:dyDescent="0.2">
      <c r="A2648" s="160" t="s">
        <v>5430</v>
      </c>
      <c r="B2648" s="161" t="s">
        <v>4013</v>
      </c>
    </row>
    <row r="2649" spans="1:2" x14ac:dyDescent="0.2">
      <c r="A2649" s="27" t="s">
        <v>4338</v>
      </c>
      <c r="B2649" s="27" t="s">
        <v>4013</v>
      </c>
    </row>
    <row r="2650" spans="1:2" x14ac:dyDescent="0.2">
      <c r="A2650" s="4" t="s">
        <v>4361</v>
      </c>
      <c r="B2650" s="27" t="s">
        <v>4013</v>
      </c>
    </row>
    <row r="2651" spans="1:2" x14ac:dyDescent="0.2">
      <c r="A2651" s="27" t="s">
        <v>4306</v>
      </c>
      <c r="B2651" s="27" t="s">
        <v>4013</v>
      </c>
    </row>
    <row r="2652" spans="1:2" x14ac:dyDescent="0.2">
      <c r="A2652" s="27" t="s">
        <v>4307</v>
      </c>
      <c r="B2652" s="27" t="s">
        <v>4013</v>
      </c>
    </row>
    <row r="2653" spans="1:2" x14ac:dyDescent="0.2">
      <c r="A2653" s="4" t="s">
        <v>5145</v>
      </c>
      <c r="B2653" s="4" t="s">
        <v>6800</v>
      </c>
    </row>
    <row r="2654" spans="1:2" x14ac:dyDescent="0.2">
      <c r="A2654" s="4" t="s">
        <v>6132</v>
      </c>
      <c r="B2654" s="4" t="s">
        <v>4013</v>
      </c>
    </row>
    <row r="2655" spans="1:2" x14ac:dyDescent="0.2">
      <c r="A2655" s="4" t="s">
        <v>6221</v>
      </c>
      <c r="B2655" s="4" t="s">
        <v>6906</v>
      </c>
    </row>
    <row r="2656" spans="1:2" x14ac:dyDescent="0.2">
      <c r="A2656" s="4" t="s">
        <v>6387</v>
      </c>
      <c r="B2656" s="4" t="s">
        <v>6756</v>
      </c>
    </row>
    <row r="2657" spans="1:2" x14ac:dyDescent="0.2">
      <c r="A2657" s="4" t="s">
        <v>6367</v>
      </c>
      <c r="B2657" s="4" t="s">
        <v>6911</v>
      </c>
    </row>
    <row r="2658" spans="1:2" x14ac:dyDescent="0.2">
      <c r="A2658" s="27" t="s">
        <v>4308</v>
      </c>
      <c r="B2658" s="27" t="s">
        <v>4013</v>
      </c>
    </row>
    <row r="2659" spans="1:2" x14ac:dyDescent="0.2">
      <c r="A2659" s="153" t="s">
        <v>4560</v>
      </c>
      <c r="B2659" s="4" t="s">
        <v>4013</v>
      </c>
    </row>
    <row r="2660" spans="1:2" x14ac:dyDescent="0.2">
      <c r="A2660" s="4" t="s">
        <v>6555</v>
      </c>
      <c r="B2660" s="4" t="s">
        <v>6938</v>
      </c>
    </row>
    <row r="2661" spans="1:2" x14ac:dyDescent="0.2">
      <c r="A2661" s="148" t="s">
        <v>4336</v>
      </c>
      <c r="B2661" s="27" t="s">
        <v>4013</v>
      </c>
    </row>
    <row r="2662" spans="1:2" x14ac:dyDescent="0.2">
      <c r="A2662" s="150" t="s">
        <v>5628</v>
      </c>
      <c r="B2662" s="4" t="s">
        <v>6832</v>
      </c>
    </row>
    <row r="2663" spans="1:2" x14ac:dyDescent="0.2">
      <c r="A2663" s="4" t="s">
        <v>6607</v>
      </c>
      <c r="B2663" s="4" t="s">
        <v>6938</v>
      </c>
    </row>
    <row r="2664" spans="1:2" x14ac:dyDescent="0.2">
      <c r="A2664" s="4" t="s">
        <v>6392</v>
      </c>
      <c r="B2664" s="4" t="s">
        <v>6756</v>
      </c>
    </row>
    <row r="2665" spans="1:2" x14ac:dyDescent="0.2">
      <c r="A2665" s="4" t="s">
        <v>5330</v>
      </c>
      <c r="B2665" s="150" t="s">
        <v>4013</v>
      </c>
    </row>
    <row r="2666" spans="1:2" x14ac:dyDescent="0.2">
      <c r="A2666" s="4" t="s">
        <v>4402</v>
      </c>
      <c r="B2666" s="27" t="s">
        <v>4013</v>
      </c>
    </row>
    <row r="2667" spans="1:2" x14ac:dyDescent="0.2">
      <c r="A2667" s="4" t="s">
        <v>6248</v>
      </c>
      <c r="B2667" s="4" t="s">
        <v>6906</v>
      </c>
    </row>
    <row r="2668" spans="1:2" x14ac:dyDescent="0.2">
      <c r="A2668" s="4" t="s">
        <v>6230</v>
      </c>
      <c r="B2668" s="4" t="s">
        <v>6906</v>
      </c>
    </row>
    <row r="2669" spans="1:2" x14ac:dyDescent="0.2">
      <c r="A2669" s="4" t="s">
        <v>6027</v>
      </c>
      <c r="B2669" s="4" t="s">
        <v>4013</v>
      </c>
    </row>
    <row r="2670" spans="1:2" x14ac:dyDescent="0.2">
      <c r="A2670" s="4" t="s">
        <v>4517</v>
      </c>
      <c r="B2670" s="4" t="s">
        <v>4013</v>
      </c>
    </row>
    <row r="2671" spans="1:2" x14ac:dyDescent="0.2">
      <c r="A2671" s="150" t="s">
        <v>6368</v>
      </c>
      <c r="B2671" s="4" t="s">
        <v>6911</v>
      </c>
    </row>
    <row r="2672" spans="1:2" x14ac:dyDescent="0.2">
      <c r="A2672" s="4" t="s">
        <v>5072</v>
      </c>
      <c r="B2672" s="4" t="s">
        <v>6766</v>
      </c>
    </row>
    <row r="2673" spans="1:2" x14ac:dyDescent="0.2">
      <c r="A2673" s="150" t="s">
        <v>5881</v>
      </c>
      <c r="B2673" s="4" t="s">
        <v>6879</v>
      </c>
    </row>
    <row r="2674" spans="1:2" x14ac:dyDescent="0.2">
      <c r="A2674" s="150" t="s">
        <v>5882</v>
      </c>
      <c r="B2674" s="4" t="s">
        <v>6879</v>
      </c>
    </row>
    <row r="2675" spans="1:2" x14ac:dyDescent="0.2">
      <c r="A2675" s="150" t="s">
        <v>5883</v>
      </c>
      <c r="B2675" s="4" t="s">
        <v>6878</v>
      </c>
    </row>
    <row r="2676" spans="1:2" x14ac:dyDescent="0.2">
      <c r="A2676" s="150" t="s">
        <v>5816</v>
      </c>
      <c r="B2676" s="4" t="s">
        <v>6868</v>
      </c>
    </row>
    <row r="2677" spans="1:2" x14ac:dyDescent="0.2">
      <c r="A2677" s="150" t="s">
        <v>5629</v>
      </c>
      <c r="B2677" s="4" t="s">
        <v>6843</v>
      </c>
    </row>
    <row r="2678" spans="1:2" x14ac:dyDescent="0.2">
      <c r="A2678" s="150" t="s">
        <v>5630</v>
      </c>
      <c r="B2678" s="4" t="s">
        <v>6830</v>
      </c>
    </row>
    <row r="2679" spans="1:2" x14ac:dyDescent="0.2">
      <c r="A2679" s="150" t="s">
        <v>5631</v>
      </c>
      <c r="B2679" s="4" t="s">
        <v>6841</v>
      </c>
    </row>
    <row r="2680" spans="1:2" x14ac:dyDescent="0.2">
      <c r="A2680" s="150" t="s">
        <v>5632</v>
      </c>
      <c r="B2680" s="4" t="s">
        <v>6844</v>
      </c>
    </row>
    <row r="2681" spans="1:2" x14ac:dyDescent="0.2">
      <c r="A2681" s="150" t="s">
        <v>5633</v>
      </c>
      <c r="B2681" s="4" t="s">
        <v>6835</v>
      </c>
    </row>
    <row r="2682" spans="1:2" x14ac:dyDescent="0.2">
      <c r="A2682" s="150" t="s">
        <v>5634</v>
      </c>
      <c r="B2682" s="4" t="s">
        <v>6833</v>
      </c>
    </row>
    <row r="2683" spans="1:2" x14ac:dyDescent="0.2">
      <c r="A2683" s="150" t="s">
        <v>5634</v>
      </c>
      <c r="B2683" s="4" t="s">
        <v>6883</v>
      </c>
    </row>
    <row r="2684" spans="1:2" x14ac:dyDescent="0.2">
      <c r="A2684" s="150" t="s">
        <v>5635</v>
      </c>
      <c r="B2684" s="4" t="s">
        <v>6833</v>
      </c>
    </row>
    <row r="2685" spans="1:2" x14ac:dyDescent="0.2">
      <c r="A2685" s="150" t="s">
        <v>5635</v>
      </c>
      <c r="B2685" s="4" t="s">
        <v>6883</v>
      </c>
    </row>
    <row r="2686" spans="1:2" x14ac:dyDescent="0.2">
      <c r="A2686" s="150" t="s">
        <v>5817</v>
      </c>
      <c r="B2686" s="4" t="s">
        <v>6868</v>
      </c>
    </row>
    <row r="2687" spans="1:2" x14ac:dyDescent="0.2">
      <c r="A2687" s="4" t="s">
        <v>6369</v>
      </c>
      <c r="B2687" s="4" t="s">
        <v>6913</v>
      </c>
    </row>
    <row r="2688" spans="1:2" x14ac:dyDescent="0.2">
      <c r="A2688" s="4" t="s">
        <v>6370</v>
      </c>
      <c r="B2688" s="4" t="s">
        <v>6910</v>
      </c>
    </row>
    <row r="2689" spans="1:2" x14ac:dyDescent="0.2">
      <c r="A2689" s="4" t="s">
        <v>6371</v>
      </c>
      <c r="B2689" s="4" t="s">
        <v>6911</v>
      </c>
    </row>
    <row r="2690" spans="1:2" x14ac:dyDescent="0.2">
      <c r="A2690" s="150" t="s">
        <v>5884</v>
      </c>
      <c r="B2690" s="4" t="s">
        <v>6879</v>
      </c>
    </row>
    <row r="2691" spans="1:2" x14ac:dyDescent="0.2">
      <c r="A2691" s="4" t="s">
        <v>4436</v>
      </c>
      <c r="B2691" s="4" t="s">
        <v>6758</v>
      </c>
    </row>
    <row r="2692" spans="1:2" x14ac:dyDescent="0.2">
      <c r="A2692" s="4" t="s">
        <v>6455</v>
      </c>
      <c r="B2692" s="4" t="s">
        <v>4013</v>
      </c>
    </row>
    <row r="2693" spans="1:2" x14ac:dyDescent="0.2">
      <c r="A2693" s="4" t="s">
        <v>6121</v>
      </c>
      <c r="B2693" s="4" t="s">
        <v>4013</v>
      </c>
    </row>
    <row r="2694" spans="1:2" x14ac:dyDescent="0.2">
      <c r="A2694" s="4" t="s">
        <v>4997</v>
      </c>
      <c r="B2694" s="4" t="s">
        <v>6756</v>
      </c>
    </row>
    <row r="2695" spans="1:2" x14ac:dyDescent="0.2">
      <c r="A2695" s="4" t="s">
        <v>6372</v>
      </c>
      <c r="B2695" s="4" t="s">
        <v>6911</v>
      </c>
    </row>
    <row r="2696" spans="1:2" x14ac:dyDescent="0.2">
      <c r="A2696" s="150" t="s">
        <v>5636</v>
      </c>
      <c r="B2696" s="4" t="s">
        <v>6839</v>
      </c>
    </row>
    <row r="2697" spans="1:2" x14ac:dyDescent="0.2">
      <c r="A2697" s="150" t="s">
        <v>5636</v>
      </c>
      <c r="B2697" s="4" t="s">
        <v>6881</v>
      </c>
    </row>
    <row r="2698" spans="1:2" x14ac:dyDescent="0.2">
      <c r="A2698" s="150" t="s">
        <v>5637</v>
      </c>
      <c r="B2698" s="4" t="s">
        <v>6858</v>
      </c>
    </row>
    <row r="2699" spans="1:2" x14ac:dyDescent="0.2">
      <c r="A2699" s="150" t="s">
        <v>5638</v>
      </c>
      <c r="B2699" s="4" t="s">
        <v>6858</v>
      </c>
    </row>
    <row r="2700" spans="1:2" x14ac:dyDescent="0.2">
      <c r="A2700" s="4" t="s">
        <v>5963</v>
      </c>
      <c r="B2700" s="4" t="s">
        <v>4013</v>
      </c>
    </row>
    <row r="2701" spans="1:2" x14ac:dyDescent="0.2">
      <c r="A2701" s="4" t="s">
        <v>5964</v>
      </c>
      <c r="B2701" s="4" t="s">
        <v>4013</v>
      </c>
    </row>
    <row r="2702" spans="1:2" x14ac:dyDescent="0.2">
      <c r="A2702" s="4" t="s">
        <v>6265</v>
      </c>
      <c r="B2702" s="4" t="s">
        <v>6907</v>
      </c>
    </row>
    <row r="2703" spans="1:2" x14ac:dyDescent="0.2">
      <c r="A2703" s="4" t="s">
        <v>6266</v>
      </c>
      <c r="B2703" s="4" t="s">
        <v>6907</v>
      </c>
    </row>
    <row r="2704" spans="1:2" x14ac:dyDescent="0.2">
      <c r="A2704" s="4" t="s">
        <v>5968</v>
      </c>
      <c r="B2704" s="4" t="s">
        <v>4013</v>
      </c>
    </row>
    <row r="2705" spans="1:2" x14ac:dyDescent="0.2">
      <c r="A2705" s="4" t="s">
        <v>5965</v>
      </c>
      <c r="B2705" s="4" t="s">
        <v>4013</v>
      </c>
    </row>
    <row r="2706" spans="1:2" x14ac:dyDescent="0.2">
      <c r="A2706" s="4" t="s">
        <v>5966</v>
      </c>
      <c r="B2706" s="4" t="s">
        <v>4013</v>
      </c>
    </row>
    <row r="2707" spans="1:2" x14ac:dyDescent="0.2">
      <c r="A2707" s="4" t="s">
        <v>5967</v>
      </c>
      <c r="B2707" s="4" t="s">
        <v>4013</v>
      </c>
    </row>
    <row r="2708" spans="1:2" x14ac:dyDescent="0.2">
      <c r="A2708" s="150" t="s">
        <v>5818</v>
      </c>
      <c r="B2708" s="4" t="s">
        <v>6873</v>
      </c>
    </row>
    <row r="2709" spans="1:2" x14ac:dyDescent="0.2">
      <c r="A2709" s="4" t="s">
        <v>6373</v>
      </c>
      <c r="B2709" s="4" t="s">
        <v>6913</v>
      </c>
    </row>
    <row r="2710" spans="1:2" x14ac:dyDescent="0.2">
      <c r="A2710" s="150" t="s">
        <v>5819</v>
      </c>
      <c r="B2710" s="4" t="s">
        <v>6868</v>
      </c>
    </row>
    <row r="2711" spans="1:2" x14ac:dyDescent="0.2">
      <c r="A2711" s="4" t="s">
        <v>6374</v>
      </c>
      <c r="B2711" s="4" t="s">
        <v>6913</v>
      </c>
    </row>
    <row r="2712" spans="1:2" x14ac:dyDescent="0.2">
      <c r="A2712" s="148" t="s">
        <v>4337</v>
      </c>
      <c r="B2712" s="27" t="s">
        <v>4013</v>
      </c>
    </row>
    <row r="2713" spans="1:2" x14ac:dyDescent="0.2">
      <c r="A2713" s="150" t="s">
        <v>5820</v>
      </c>
      <c r="B2713" s="4" t="s">
        <v>6869</v>
      </c>
    </row>
    <row r="2714" spans="1:2" x14ac:dyDescent="0.2">
      <c r="A2714" s="150" t="s">
        <v>5821</v>
      </c>
      <c r="B2714" s="4" t="s">
        <v>6875</v>
      </c>
    </row>
    <row r="2715" spans="1:2" x14ac:dyDescent="0.2">
      <c r="A2715" s="148" t="s">
        <v>4339</v>
      </c>
      <c r="B2715" s="27" t="s">
        <v>4013</v>
      </c>
    </row>
    <row r="2716" spans="1:2" x14ac:dyDescent="0.2">
      <c r="A2716" s="150" t="s">
        <v>5639</v>
      </c>
      <c r="B2716" s="4" t="s">
        <v>6836</v>
      </c>
    </row>
    <row r="2717" spans="1:2" x14ac:dyDescent="0.2">
      <c r="A2717" s="4" t="s">
        <v>6375</v>
      </c>
      <c r="B2717" s="4" t="s">
        <v>6922</v>
      </c>
    </row>
    <row r="2718" spans="1:2" x14ac:dyDescent="0.2">
      <c r="A2718" s="4" t="s">
        <v>6376</v>
      </c>
      <c r="B2718" s="4" t="s">
        <v>6913</v>
      </c>
    </row>
    <row r="2719" spans="1:2" x14ac:dyDescent="0.2">
      <c r="A2719" s="150" t="s">
        <v>5822</v>
      </c>
      <c r="B2719" s="4" t="s">
        <v>6869</v>
      </c>
    </row>
    <row r="2720" spans="1:2" x14ac:dyDescent="0.2">
      <c r="A2720" s="150" t="s">
        <v>5935</v>
      </c>
      <c r="B2720" s="4" t="s">
        <v>6883</v>
      </c>
    </row>
    <row r="2721" spans="1:2" x14ac:dyDescent="0.2">
      <c r="A2721" s="150" t="s">
        <v>5936</v>
      </c>
      <c r="B2721" s="4" t="s">
        <v>6883</v>
      </c>
    </row>
    <row r="2722" spans="1:2" x14ac:dyDescent="0.2">
      <c r="A2722" s="150" t="s">
        <v>5937</v>
      </c>
      <c r="B2722" s="4" t="s">
        <v>6883</v>
      </c>
    </row>
    <row r="2723" spans="1:2" x14ac:dyDescent="0.2">
      <c r="A2723" s="150" t="s">
        <v>5938</v>
      </c>
      <c r="B2723" s="4" t="s">
        <v>6883</v>
      </c>
    </row>
    <row r="2724" spans="1:2" x14ac:dyDescent="0.2">
      <c r="A2724" s="150" t="s">
        <v>5939</v>
      </c>
      <c r="B2724" s="4" t="s">
        <v>6883</v>
      </c>
    </row>
    <row r="2725" spans="1:2" x14ac:dyDescent="0.2">
      <c r="A2725" s="150" t="s">
        <v>5940</v>
      </c>
      <c r="B2725" s="4" t="s">
        <v>6883</v>
      </c>
    </row>
    <row r="2726" spans="1:2" x14ac:dyDescent="0.2">
      <c r="A2726" s="150" t="s">
        <v>5425</v>
      </c>
      <c r="B2726" s="4" t="s">
        <v>6828</v>
      </c>
    </row>
    <row r="2727" spans="1:2" x14ac:dyDescent="0.2">
      <c r="A2727" s="150" t="s">
        <v>5640</v>
      </c>
      <c r="B2727" s="4" t="s">
        <v>6844</v>
      </c>
    </row>
    <row r="2728" spans="1:2" x14ac:dyDescent="0.2">
      <c r="A2728" s="150" t="s">
        <v>5641</v>
      </c>
      <c r="B2728" s="4" t="s">
        <v>6854</v>
      </c>
    </row>
    <row r="2729" spans="1:2" x14ac:dyDescent="0.2">
      <c r="A2729" s="150" t="s">
        <v>5642</v>
      </c>
      <c r="B2729" s="4" t="s">
        <v>6854</v>
      </c>
    </row>
    <row r="2730" spans="1:2" x14ac:dyDescent="0.2">
      <c r="A2730" s="150" t="s">
        <v>5643</v>
      </c>
      <c r="B2730" s="4" t="s">
        <v>6854</v>
      </c>
    </row>
    <row r="2731" spans="1:2" x14ac:dyDescent="0.2">
      <c r="A2731" s="150" t="s">
        <v>5644</v>
      </c>
      <c r="B2731" s="4" t="s">
        <v>6854</v>
      </c>
    </row>
    <row r="2732" spans="1:2" x14ac:dyDescent="0.2">
      <c r="A2732" s="150" t="s">
        <v>5645</v>
      </c>
      <c r="B2732" s="4" t="s">
        <v>6854</v>
      </c>
    </row>
    <row r="2733" spans="1:2" x14ac:dyDescent="0.2">
      <c r="A2733" s="150" t="s">
        <v>5646</v>
      </c>
      <c r="B2733" s="4" t="s">
        <v>6854</v>
      </c>
    </row>
    <row r="2734" spans="1:2" x14ac:dyDescent="0.2">
      <c r="A2734" s="150" t="s">
        <v>5647</v>
      </c>
      <c r="B2734" s="4" t="s">
        <v>6854</v>
      </c>
    </row>
    <row r="2735" spans="1:2" x14ac:dyDescent="0.2">
      <c r="A2735" s="150" t="s">
        <v>5648</v>
      </c>
      <c r="B2735" s="4" t="s">
        <v>6854</v>
      </c>
    </row>
    <row r="2736" spans="1:2" x14ac:dyDescent="0.2">
      <c r="A2736" s="4" t="s">
        <v>6377</v>
      </c>
      <c r="B2736" s="4" t="s">
        <v>6923</v>
      </c>
    </row>
    <row r="2737" spans="1:2" x14ac:dyDescent="0.2">
      <c r="A2737" s="4" t="s">
        <v>4459</v>
      </c>
      <c r="B2737" s="4" t="s">
        <v>6764</v>
      </c>
    </row>
    <row r="2738" spans="1:2" x14ac:dyDescent="0.2">
      <c r="A2738" s="4" t="s">
        <v>4438</v>
      </c>
      <c r="B2738" s="4" t="s">
        <v>6759</v>
      </c>
    </row>
    <row r="2739" spans="1:2" x14ac:dyDescent="0.2">
      <c r="A2739" s="4" t="s">
        <v>5173</v>
      </c>
      <c r="B2739" s="4" t="s">
        <v>6799</v>
      </c>
    </row>
    <row r="2740" spans="1:2" x14ac:dyDescent="0.2">
      <c r="A2740" s="4" t="s">
        <v>4445</v>
      </c>
      <c r="B2740" s="4" t="s">
        <v>6759</v>
      </c>
    </row>
    <row r="2741" spans="1:2" x14ac:dyDescent="0.2">
      <c r="A2741" s="153" t="s">
        <v>4561</v>
      </c>
      <c r="B2741" s="4" t="s">
        <v>4013</v>
      </c>
    </row>
    <row r="2742" spans="1:2" x14ac:dyDescent="0.2">
      <c r="A2742" s="150" t="s">
        <v>5649</v>
      </c>
      <c r="B2742" s="4" t="s">
        <v>6831</v>
      </c>
    </row>
    <row r="2743" spans="1:2" x14ac:dyDescent="0.2">
      <c r="A2743" s="4" t="s">
        <v>5251</v>
      </c>
      <c r="B2743" s="4" t="s">
        <v>6823</v>
      </c>
    </row>
    <row r="2744" spans="1:2" x14ac:dyDescent="0.2">
      <c r="A2744" s="150" t="s">
        <v>4082</v>
      </c>
      <c r="B2744" s="4" t="s">
        <v>6881</v>
      </c>
    </row>
    <row r="2745" spans="1:2" x14ac:dyDescent="0.2">
      <c r="A2745" s="150" t="s">
        <v>5941</v>
      </c>
      <c r="B2745" s="4" t="s">
        <v>6881</v>
      </c>
    </row>
    <row r="2746" spans="1:2" x14ac:dyDescent="0.2">
      <c r="A2746" s="150" t="s">
        <v>5942</v>
      </c>
      <c r="B2746" s="4" t="s">
        <v>6883</v>
      </c>
    </row>
    <row r="2747" spans="1:2" x14ac:dyDescent="0.2">
      <c r="A2747" s="150" t="s">
        <v>5650</v>
      </c>
      <c r="B2747" s="4" t="s">
        <v>6834</v>
      </c>
    </row>
    <row r="2748" spans="1:2" x14ac:dyDescent="0.2">
      <c r="A2748" s="4" t="s">
        <v>5650</v>
      </c>
      <c r="B2748" s="4" t="s">
        <v>6881</v>
      </c>
    </row>
    <row r="2749" spans="1:2" x14ac:dyDescent="0.2">
      <c r="A2749" s="4" t="s">
        <v>5073</v>
      </c>
      <c r="B2749" s="4" t="s">
        <v>6766</v>
      </c>
    </row>
    <row r="2750" spans="1:2" x14ac:dyDescent="0.2">
      <c r="A2750" s="150" t="s">
        <v>5823</v>
      </c>
      <c r="B2750" s="4" t="s">
        <v>6872</v>
      </c>
    </row>
    <row r="2751" spans="1:2" x14ac:dyDescent="0.2">
      <c r="A2751" s="150" t="s">
        <v>5651</v>
      </c>
      <c r="B2751" s="4" t="s">
        <v>6840</v>
      </c>
    </row>
    <row r="2752" spans="1:2" x14ac:dyDescent="0.2">
      <c r="A2752" s="150" t="s">
        <v>5652</v>
      </c>
      <c r="B2752" s="4" t="s">
        <v>6840</v>
      </c>
    </row>
    <row r="2753" spans="1:2" x14ac:dyDescent="0.2">
      <c r="A2753" s="150" t="s">
        <v>5426</v>
      </c>
      <c r="B2753" s="4" t="s">
        <v>6828</v>
      </c>
    </row>
    <row r="2754" spans="1:2" x14ac:dyDescent="0.2">
      <c r="A2754" s="150" t="s">
        <v>5824</v>
      </c>
      <c r="B2754" s="4" t="s">
        <v>6877</v>
      </c>
    </row>
    <row r="2755" spans="1:2" x14ac:dyDescent="0.2">
      <c r="A2755" s="150" t="s">
        <v>5825</v>
      </c>
      <c r="B2755" s="4" t="s">
        <v>6867</v>
      </c>
    </row>
    <row r="2756" spans="1:2" x14ac:dyDescent="0.2">
      <c r="A2756" s="150" t="s">
        <v>779</v>
      </c>
      <c r="B2756" s="4" t="s">
        <v>6867</v>
      </c>
    </row>
    <row r="2757" spans="1:2" x14ac:dyDescent="0.2">
      <c r="A2757" s="150" t="s">
        <v>780</v>
      </c>
      <c r="B2757" s="4" t="s">
        <v>6880</v>
      </c>
    </row>
    <row r="2758" spans="1:2" x14ac:dyDescent="0.2">
      <c r="A2758" s="150" t="s">
        <v>5653</v>
      </c>
      <c r="B2758" s="4" t="s">
        <v>6852</v>
      </c>
    </row>
    <row r="2759" spans="1:2" x14ac:dyDescent="0.2">
      <c r="A2759" s="150" t="s">
        <v>5943</v>
      </c>
      <c r="B2759" s="4" t="s">
        <v>6881</v>
      </c>
    </row>
    <row r="2760" spans="1:2" x14ac:dyDescent="0.2">
      <c r="A2760" s="150" t="s">
        <v>5826</v>
      </c>
      <c r="B2760" s="4" t="s">
        <v>6863</v>
      </c>
    </row>
    <row r="2761" spans="1:2" x14ac:dyDescent="0.2">
      <c r="A2761" s="150" t="s">
        <v>5944</v>
      </c>
      <c r="B2761" s="4" t="s">
        <v>6883</v>
      </c>
    </row>
    <row r="2762" spans="1:2" x14ac:dyDescent="0.2">
      <c r="A2762" s="150" t="s">
        <v>5654</v>
      </c>
      <c r="B2762" s="4" t="s">
        <v>6831</v>
      </c>
    </row>
    <row r="2763" spans="1:2" x14ac:dyDescent="0.2">
      <c r="A2763" s="150" t="s">
        <v>5655</v>
      </c>
      <c r="B2763" s="4" t="s">
        <v>6839</v>
      </c>
    </row>
    <row r="2764" spans="1:2" x14ac:dyDescent="0.2">
      <c r="A2764" s="4" t="s">
        <v>5194</v>
      </c>
      <c r="B2764" s="4" t="s">
        <v>6823</v>
      </c>
    </row>
    <row r="2765" spans="1:2" x14ac:dyDescent="0.2">
      <c r="A2765" s="148" t="s">
        <v>5314</v>
      </c>
      <c r="B2765" s="4" t="s">
        <v>6826</v>
      </c>
    </row>
    <row r="2766" spans="1:2" x14ac:dyDescent="0.2">
      <c r="A2766" s="4" t="s">
        <v>6378</v>
      </c>
      <c r="B2766" s="4" t="s">
        <v>6912</v>
      </c>
    </row>
    <row r="2767" spans="1:2" x14ac:dyDescent="0.2">
      <c r="A2767" s="4" t="s">
        <v>4821</v>
      </c>
      <c r="B2767" s="4" t="s">
        <v>6766</v>
      </c>
    </row>
    <row r="2768" spans="1:2" x14ac:dyDescent="0.2">
      <c r="A2768" s="4" t="s">
        <v>4822</v>
      </c>
      <c r="B2768" s="4" t="s">
        <v>6766</v>
      </c>
    </row>
    <row r="2769" spans="1:2" x14ac:dyDescent="0.2">
      <c r="A2769" s="4" t="s">
        <v>4823</v>
      </c>
      <c r="B2769" s="4" t="s">
        <v>6766</v>
      </c>
    </row>
    <row r="2770" spans="1:2" x14ac:dyDescent="0.2">
      <c r="A2770" s="4" t="s">
        <v>4824</v>
      </c>
      <c r="B2770" s="4" t="s">
        <v>6766</v>
      </c>
    </row>
    <row r="2771" spans="1:2" x14ac:dyDescent="0.2">
      <c r="A2771" s="4" t="s">
        <v>4825</v>
      </c>
      <c r="B2771" s="4" t="s">
        <v>6766</v>
      </c>
    </row>
    <row r="2772" spans="1:2" x14ac:dyDescent="0.2">
      <c r="A2772" s="4" t="s">
        <v>4826</v>
      </c>
      <c r="B2772" s="4" t="s">
        <v>6766</v>
      </c>
    </row>
    <row r="2773" spans="1:2" x14ac:dyDescent="0.2">
      <c r="A2773" s="4" t="s">
        <v>5172</v>
      </c>
      <c r="B2773" s="4" t="s">
        <v>6802</v>
      </c>
    </row>
    <row r="2774" spans="1:2" x14ac:dyDescent="0.2">
      <c r="A2774" s="4" t="s">
        <v>5091</v>
      </c>
      <c r="B2774" s="4" t="s">
        <v>6799</v>
      </c>
    </row>
    <row r="2775" spans="1:2" x14ac:dyDescent="0.2">
      <c r="A2775" s="4" t="s">
        <v>5092</v>
      </c>
      <c r="B2775" s="4" t="s">
        <v>6799</v>
      </c>
    </row>
    <row r="2776" spans="1:2" x14ac:dyDescent="0.2">
      <c r="A2776" s="4" t="s">
        <v>5018</v>
      </c>
      <c r="B2776" s="4" t="s">
        <v>6799</v>
      </c>
    </row>
    <row r="2777" spans="1:2" x14ac:dyDescent="0.2">
      <c r="A2777" s="4" t="s">
        <v>5146</v>
      </c>
      <c r="B2777" s="4" t="s">
        <v>6799</v>
      </c>
    </row>
    <row r="2778" spans="1:2" x14ac:dyDescent="0.2">
      <c r="A2778" s="4" t="s">
        <v>5093</v>
      </c>
      <c r="B2778" s="4" t="s">
        <v>6799</v>
      </c>
    </row>
    <row r="2779" spans="1:2" x14ac:dyDescent="0.2">
      <c r="A2779" s="4" t="s">
        <v>5147</v>
      </c>
      <c r="B2779" s="4" t="s">
        <v>6799</v>
      </c>
    </row>
    <row r="2780" spans="1:2" x14ac:dyDescent="0.2">
      <c r="A2780" s="4" t="s">
        <v>4816</v>
      </c>
      <c r="B2780" s="4" t="s">
        <v>6797</v>
      </c>
    </row>
    <row r="2781" spans="1:2" x14ac:dyDescent="0.2">
      <c r="A2781" s="4" t="s">
        <v>5148</v>
      </c>
      <c r="B2781" s="4" t="s">
        <v>6799</v>
      </c>
    </row>
    <row r="2782" spans="1:2" x14ac:dyDescent="0.2">
      <c r="A2782" s="4" t="s">
        <v>5074</v>
      </c>
      <c r="B2782" s="4" t="s">
        <v>6799</v>
      </c>
    </row>
    <row r="2783" spans="1:2" x14ac:dyDescent="0.2">
      <c r="A2783" s="4" t="s">
        <v>5075</v>
      </c>
      <c r="B2783" s="4" t="s">
        <v>6799</v>
      </c>
    </row>
    <row r="2784" spans="1:2" x14ac:dyDescent="0.2">
      <c r="A2784" s="4" t="s">
        <v>5149</v>
      </c>
      <c r="B2784" s="4" t="s">
        <v>6799</v>
      </c>
    </row>
    <row r="2785" spans="1:2" x14ac:dyDescent="0.2">
      <c r="A2785" s="4" t="s">
        <v>5150</v>
      </c>
      <c r="B2785" s="4" t="s">
        <v>6799</v>
      </c>
    </row>
    <row r="2786" spans="1:2" x14ac:dyDescent="0.2">
      <c r="A2786" s="4" t="s">
        <v>5151</v>
      </c>
      <c r="B2786" s="4" t="s">
        <v>6799</v>
      </c>
    </row>
    <row r="2787" spans="1:2" x14ac:dyDescent="0.2">
      <c r="A2787" s="4" t="s">
        <v>5094</v>
      </c>
      <c r="B2787" s="4" t="s">
        <v>6799</v>
      </c>
    </row>
    <row r="2788" spans="1:2" x14ac:dyDescent="0.2">
      <c r="A2788" s="4" t="s">
        <v>5152</v>
      </c>
      <c r="B2788" s="4" t="s">
        <v>6799</v>
      </c>
    </row>
    <row r="2789" spans="1:2" x14ac:dyDescent="0.2">
      <c r="A2789" s="4" t="s">
        <v>5153</v>
      </c>
      <c r="B2789" s="4" t="s">
        <v>6799</v>
      </c>
    </row>
    <row r="2790" spans="1:2" x14ac:dyDescent="0.2">
      <c r="A2790" s="4" t="s">
        <v>5154</v>
      </c>
      <c r="B2790" s="4" t="s">
        <v>6799</v>
      </c>
    </row>
    <row r="2791" spans="1:2" x14ac:dyDescent="0.2">
      <c r="A2791" s="4" t="s">
        <v>5019</v>
      </c>
      <c r="B2791" s="4" t="s">
        <v>6799</v>
      </c>
    </row>
    <row r="2792" spans="1:2" x14ac:dyDescent="0.2">
      <c r="A2792" s="4" t="s">
        <v>5020</v>
      </c>
      <c r="B2792" s="4" t="s">
        <v>6799</v>
      </c>
    </row>
    <row r="2793" spans="1:2" x14ac:dyDescent="0.2">
      <c r="A2793" s="4" t="s">
        <v>5155</v>
      </c>
      <c r="B2793" s="4" t="s">
        <v>6799</v>
      </c>
    </row>
    <row r="2794" spans="1:2" x14ac:dyDescent="0.2">
      <c r="A2794" s="4" t="s">
        <v>4879</v>
      </c>
      <c r="B2794" s="4" t="s">
        <v>6799</v>
      </c>
    </row>
    <row r="2795" spans="1:2" x14ac:dyDescent="0.2">
      <c r="A2795" s="4" t="s">
        <v>5156</v>
      </c>
      <c r="B2795" s="4" t="s">
        <v>6799</v>
      </c>
    </row>
    <row r="2796" spans="1:2" x14ac:dyDescent="0.2">
      <c r="A2796" s="4" t="s">
        <v>4880</v>
      </c>
      <c r="B2796" s="4" t="s">
        <v>6799</v>
      </c>
    </row>
    <row r="2797" spans="1:2" x14ac:dyDescent="0.2">
      <c r="A2797" s="4" t="s">
        <v>4881</v>
      </c>
      <c r="B2797" s="4" t="s">
        <v>6799</v>
      </c>
    </row>
    <row r="2798" spans="1:2" x14ac:dyDescent="0.2">
      <c r="A2798" s="4" t="s">
        <v>4882</v>
      </c>
      <c r="B2798" s="4" t="s">
        <v>6799</v>
      </c>
    </row>
    <row r="2799" spans="1:2" x14ac:dyDescent="0.2">
      <c r="A2799" s="4" t="s">
        <v>4883</v>
      </c>
      <c r="B2799" s="4" t="s">
        <v>6799</v>
      </c>
    </row>
    <row r="2800" spans="1:2" x14ac:dyDescent="0.2">
      <c r="A2800" s="4" t="s">
        <v>5076</v>
      </c>
      <c r="B2800" s="4" t="s">
        <v>6799</v>
      </c>
    </row>
    <row r="2801" spans="1:2" x14ac:dyDescent="0.2">
      <c r="A2801" s="154" t="s">
        <v>4998</v>
      </c>
      <c r="B2801" s="4" t="s">
        <v>6799</v>
      </c>
    </row>
    <row r="2802" spans="1:2" x14ac:dyDescent="0.2">
      <c r="A2802" s="4" t="s">
        <v>4885</v>
      </c>
      <c r="B2802" s="4" t="s">
        <v>6799</v>
      </c>
    </row>
    <row r="2803" spans="1:2" x14ac:dyDescent="0.2">
      <c r="A2803" s="4" t="s">
        <v>4886</v>
      </c>
      <c r="B2803" s="4" t="s">
        <v>6799</v>
      </c>
    </row>
    <row r="2804" spans="1:2" x14ac:dyDescent="0.2">
      <c r="A2804" s="4" t="s">
        <v>5077</v>
      </c>
      <c r="B2804" s="4" t="s">
        <v>6799</v>
      </c>
    </row>
    <row r="2805" spans="1:2" x14ac:dyDescent="0.2">
      <c r="A2805" s="4" t="s">
        <v>4887</v>
      </c>
      <c r="B2805" s="4" t="s">
        <v>6799</v>
      </c>
    </row>
    <row r="2806" spans="1:2" x14ac:dyDescent="0.2">
      <c r="A2806" s="4" t="s">
        <v>4888</v>
      </c>
      <c r="B2806" s="4" t="s">
        <v>6799</v>
      </c>
    </row>
    <row r="2807" spans="1:2" x14ac:dyDescent="0.2">
      <c r="A2807" s="4" t="s">
        <v>5021</v>
      </c>
      <c r="B2807" s="4" t="s">
        <v>6799</v>
      </c>
    </row>
    <row r="2808" spans="1:2" x14ac:dyDescent="0.2">
      <c r="A2808" s="4" t="s">
        <v>4889</v>
      </c>
      <c r="B2808" s="4" t="s">
        <v>6799</v>
      </c>
    </row>
    <row r="2809" spans="1:2" x14ac:dyDescent="0.2">
      <c r="A2809" s="4" t="s">
        <v>4890</v>
      </c>
      <c r="B2809" s="4" t="s">
        <v>6799</v>
      </c>
    </row>
    <row r="2810" spans="1:2" x14ac:dyDescent="0.2">
      <c r="A2810" s="4" t="s">
        <v>4891</v>
      </c>
      <c r="B2810" s="4" t="s">
        <v>6799</v>
      </c>
    </row>
    <row r="2811" spans="1:2" x14ac:dyDescent="0.2">
      <c r="A2811" s="4" t="s">
        <v>4892</v>
      </c>
      <c r="B2811" s="4" t="s">
        <v>6799</v>
      </c>
    </row>
    <row r="2812" spans="1:2" x14ac:dyDescent="0.2">
      <c r="A2812" s="4" t="s">
        <v>5157</v>
      </c>
      <c r="B2812" s="4" t="s">
        <v>6799</v>
      </c>
    </row>
    <row r="2813" spans="1:2" x14ac:dyDescent="0.2">
      <c r="A2813" s="4" t="s">
        <v>5078</v>
      </c>
      <c r="B2813" s="4" t="s">
        <v>6799</v>
      </c>
    </row>
    <row r="2814" spans="1:2" x14ac:dyDescent="0.2">
      <c r="A2814" s="4" t="s">
        <v>4893</v>
      </c>
      <c r="B2814" s="4" t="s">
        <v>6799</v>
      </c>
    </row>
    <row r="2815" spans="1:2" x14ac:dyDescent="0.2">
      <c r="A2815" s="4" t="s">
        <v>4894</v>
      </c>
      <c r="B2815" s="4" t="s">
        <v>6799</v>
      </c>
    </row>
    <row r="2816" spans="1:2" x14ac:dyDescent="0.2">
      <c r="A2816" s="4" t="s">
        <v>4827</v>
      </c>
      <c r="B2816" s="4" t="s">
        <v>6798</v>
      </c>
    </row>
    <row r="2817" spans="1:2" x14ac:dyDescent="0.2">
      <c r="A2817" s="4" t="s">
        <v>4895</v>
      </c>
      <c r="B2817" s="4" t="s">
        <v>6799</v>
      </c>
    </row>
    <row r="2818" spans="1:2" x14ac:dyDescent="0.2">
      <c r="A2818" s="4" t="s">
        <v>5022</v>
      </c>
      <c r="B2818" s="4" t="s">
        <v>6799</v>
      </c>
    </row>
    <row r="2819" spans="1:2" x14ac:dyDescent="0.2">
      <c r="A2819" s="4" t="s">
        <v>5023</v>
      </c>
      <c r="B2819" s="4" t="s">
        <v>6799</v>
      </c>
    </row>
    <row r="2820" spans="1:2" x14ac:dyDescent="0.2">
      <c r="A2820" s="4" t="s">
        <v>5024</v>
      </c>
      <c r="B2820" s="4" t="s">
        <v>6799</v>
      </c>
    </row>
    <row r="2821" spans="1:2" x14ac:dyDescent="0.2">
      <c r="A2821" s="4" t="s">
        <v>4896</v>
      </c>
      <c r="B2821" s="4" t="s">
        <v>6799</v>
      </c>
    </row>
    <row r="2822" spans="1:2" x14ac:dyDescent="0.2">
      <c r="A2822" s="4" t="s">
        <v>4817</v>
      </c>
      <c r="B2822" s="4" t="s">
        <v>6797</v>
      </c>
    </row>
    <row r="2823" spans="1:2" x14ac:dyDescent="0.2">
      <c r="A2823" s="4" t="s">
        <v>4897</v>
      </c>
      <c r="B2823" s="4" t="s">
        <v>6799</v>
      </c>
    </row>
    <row r="2824" spans="1:2" x14ac:dyDescent="0.2">
      <c r="A2824" s="4" t="s">
        <v>5079</v>
      </c>
      <c r="B2824" s="4" t="s">
        <v>6799</v>
      </c>
    </row>
    <row r="2825" spans="1:2" x14ac:dyDescent="0.2">
      <c r="A2825" s="4" t="s">
        <v>5080</v>
      </c>
      <c r="B2825" s="4" t="s">
        <v>6799</v>
      </c>
    </row>
    <row r="2826" spans="1:2" x14ac:dyDescent="0.2">
      <c r="A2826" s="4" t="s">
        <v>5081</v>
      </c>
      <c r="B2826" s="4" t="s">
        <v>6799</v>
      </c>
    </row>
    <row r="2827" spans="1:2" x14ac:dyDescent="0.2">
      <c r="A2827" s="154" t="s">
        <v>4999</v>
      </c>
      <c r="B2827" s="4" t="s">
        <v>6799</v>
      </c>
    </row>
    <row r="2828" spans="1:2" x14ac:dyDescent="0.2">
      <c r="A2828" s="4" t="s">
        <v>5025</v>
      </c>
      <c r="B2828" s="4" t="s">
        <v>6799</v>
      </c>
    </row>
    <row r="2829" spans="1:2" x14ac:dyDescent="0.2">
      <c r="A2829" s="4" t="s">
        <v>4898</v>
      </c>
      <c r="B2829" s="4" t="s">
        <v>6799</v>
      </c>
    </row>
    <row r="2830" spans="1:2" x14ac:dyDescent="0.2">
      <c r="A2830" s="4" t="s">
        <v>4900</v>
      </c>
      <c r="B2830" s="4" t="s">
        <v>6799</v>
      </c>
    </row>
    <row r="2831" spans="1:2" x14ac:dyDescent="0.2">
      <c r="A2831" s="4" t="s">
        <v>4899</v>
      </c>
      <c r="B2831" s="4" t="s">
        <v>6799</v>
      </c>
    </row>
    <row r="2832" spans="1:2" x14ac:dyDescent="0.2">
      <c r="A2832" s="4" t="s">
        <v>4901</v>
      </c>
      <c r="B2832" s="4" t="s">
        <v>6799</v>
      </c>
    </row>
    <row r="2833" spans="1:2" x14ac:dyDescent="0.2">
      <c r="A2833" s="4" t="s">
        <v>4902</v>
      </c>
      <c r="B2833" s="4" t="s">
        <v>6799</v>
      </c>
    </row>
    <row r="2834" spans="1:2" x14ac:dyDescent="0.2">
      <c r="A2834" s="4" t="s">
        <v>4903</v>
      </c>
      <c r="B2834" s="4" t="s">
        <v>6799</v>
      </c>
    </row>
    <row r="2835" spans="1:2" x14ac:dyDescent="0.2">
      <c r="A2835" s="4" t="s">
        <v>4904</v>
      </c>
      <c r="B2835" s="4" t="s">
        <v>6799</v>
      </c>
    </row>
    <row r="2836" spans="1:2" x14ac:dyDescent="0.2">
      <c r="A2836" s="4" t="s">
        <v>4906</v>
      </c>
      <c r="B2836" s="4" t="s">
        <v>6799</v>
      </c>
    </row>
    <row r="2837" spans="1:2" x14ac:dyDescent="0.2">
      <c r="A2837" s="4" t="s">
        <v>4905</v>
      </c>
      <c r="B2837" s="4" t="s">
        <v>6799</v>
      </c>
    </row>
    <row r="2838" spans="1:2" x14ac:dyDescent="0.2">
      <c r="A2838" s="4" t="s">
        <v>4907</v>
      </c>
      <c r="B2838" s="4" t="s">
        <v>6799</v>
      </c>
    </row>
    <row r="2839" spans="1:2" x14ac:dyDescent="0.2">
      <c r="A2839" s="4" t="s">
        <v>4908</v>
      </c>
      <c r="B2839" s="4" t="s">
        <v>6799</v>
      </c>
    </row>
    <row r="2840" spans="1:2" x14ac:dyDescent="0.2">
      <c r="A2840" s="4" t="s">
        <v>4909</v>
      </c>
      <c r="B2840" s="4" t="s">
        <v>6799</v>
      </c>
    </row>
    <row r="2841" spans="1:2" x14ac:dyDescent="0.2">
      <c r="A2841" s="4" t="s">
        <v>4910</v>
      </c>
      <c r="B2841" s="4" t="s">
        <v>6799</v>
      </c>
    </row>
    <row r="2842" spans="1:2" x14ac:dyDescent="0.2">
      <c r="A2842" s="4" t="s">
        <v>4911</v>
      </c>
      <c r="B2842" s="4" t="s">
        <v>6799</v>
      </c>
    </row>
    <row r="2843" spans="1:2" x14ac:dyDescent="0.2">
      <c r="A2843" s="4" t="s">
        <v>4912</v>
      </c>
      <c r="B2843" s="4" t="s">
        <v>6799</v>
      </c>
    </row>
    <row r="2844" spans="1:2" x14ac:dyDescent="0.2">
      <c r="A2844" s="4" t="s">
        <v>5158</v>
      </c>
      <c r="B2844" s="4" t="s">
        <v>6799</v>
      </c>
    </row>
    <row r="2845" spans="1:2" x14ac:dyDescent="0.2">
      <c r="A2845" s="4" t="s">
        <v>4913</v>
      </c>
      <c r="B2845" s="4" t="s">
        <v>6799</v>
      </c>
    </row>
    <row r="2846" spans="1:2" x14ac:dyDescent="0.2">
      <c r="A2846" s="4" t="s">
        <v>4914</v>
      </c>
      <c r="B2846" s="4" t="s">
        <v>6799</v>
      </c>
    </row>
    <row r="2847" spans="1:2" x14ac:dyDescent="0.2">
      <c r="A2847" s="4" t="s">
        <v>4915</v>
      </c>
      <c r="B2847" s="4" t="s">
        <v>6799</v>
      </c>
    </row>
    <row r="2848" spans="1:2" x14ac:dyDescent="0.2">
      <c r="A2848" s="4" t="s">
        <v>4916</v>
      </c>
      <c r="B2848" s="4" t="s">
        <v>6799</v>
      </c>
    </row>
    <row r="2849" spans="1:2" x14ac:dyDescent="0.2">
      <c r="A2849" s="4" t="s">
        <v>4917</v>
      </c>
      <c r="B2849" s="4" t="s">
        <v>6799</v>
      </c>
    </row>
    <row r="2850" spans="1:2" x14ac:dyDescent="0.2">
      <c r="A2850" s="4" t="s">
        <v>4918</v>
      </c>
      <c r="B2850" s="4" t="s">
        <v>6799</v>
      </c>
    </row>
    <row r="2851" spans="1:2" x14ac:dyDescent="0.2">
      <c r="A2851" s="4" t="s">
        <v>4919</v>
      </c>
      <c r="B2851" s="4" t="s">
        <v>6799</v>
      </c>
    </row>
    <row r="2852" spans="1:2" x14ac:dyDescent="0.2">
      <c r="A2852" s="4" t="s">
        <v>4920</v>
      </c>
      <c r="B2852" s="4" t="s">
        <v>6799</v>
      </c>
    </row>
    <row r="2853" spans="1:2" x14ac:dyDescent="0.2">
      <c r="A2853" s="4" t="s">
        <v>5026</v>
      </c>
      <c r="B2853" s="4" t="s">
        <v>6799</v>
      </c>
    </row>
    <row r="2854" spans="1:2" x14ac:dyDescent="0.2">
      <c r="A2854" s="4" t="s">
        <v>4921</v>
      </c>
      <c r="B2854" s="4" t="s">
        <v>6799</v>
      </c>
    </row>
    <row r="2855" spans="1:2" x14ac:dyDescent="0.2">
      <c r="A2855" s="148" t="s">
        <v>4435</v>
      </c>
      <c r="B2855" s="4" t="s">
        <v>6757</v>
      </c>
    </row>
    <row r="2856" spans="1:2" x14ac:dyDescent="0.2">
      <c r="A2856" s="4" t="s">
        <v>5027</v>
      </c>
      <c r="B2856" s="4" t="s">
        <v>6799</v>
      </c>
    </row>
    <row r="2857" spans="1:2" x14ac:dyDescent="0.2">
      <c r="A2857" s="4" t="s">
        <v>4922</v>
      </c>
      <c r="B2857" s="4" t="s">
        <v>6799</v>
      </c>
    </row>
    <row r="2858" spans="1:2" x14ac:dyDescent="0.2">
      <c r="A2858" s="4" t="s">
        <v>5028</v>
      </c>
      <c r="B2858" s="4" t="s">
        <v>6799</v>
      </c>
    </row>
    <row r="2859" spans="1:2" x14ac:dyDescent="0.2">
      <c r="A2859" s="4" t="s">
        <v>4923</v>
      </c>
      <c r="B2859" s="4" t="s">
        <v>6799</v>
      </c>
    </row>
    <row r="2860" spans="1:2" x14ac:dyDescent="0.2">
      <c r="A2860" s="4" t="s">
        <v>4924</v>
      </c>
      <c r="B2860" s="4" t="s">
        <v>6799</v>
      </c>
    </row>
    <row r="2861" spans="1:2" x14ac:dyDescent="0.2">
      <c r="A2861" s="4" t="s">
        <v>4925</v>
      </c>
      <c r="B2861" s="4" t="s">
        <v>6799</v>
      </c>
    </row>
    <row r="2862" spans="1:2" x14ac:dyDescent="0.2">
      <c r="A2862" s="4" t="s">
        <v>4926</v>
      </c>
      <c r="B2862" s="4" t="s">
        <v>6799</v>
      </c>
    </row>
    <row r="2863" spans="1:2" x14ac:dyDescent="0.2">
      <c r="A2863" s="4" t="s">
        <v>5159</v>
      </c>
      <c r="B2863" s="4" t="s">
        <v>6799</v>
      </c>
    </row>
    <row r="2864" spans="1:2" x14ac:dyDescent="0.2">
      <c r="A2864" s="4" t="s">
        <v>4927</v>
      </c>
      <c r="B2864" s="4" t="s">
        <v>6799</v>
      </c>
    </row>
    <row r="2865" spans="1:2" x14ac:dyDescent="0.2">
      <c r="A2865" s="154" t="s">
        <v>5000</v>
      </c>
      <c r="B2865" s="4" t="s">
        <v>6799</v>
      </c>
    </row>
    <row r="2866" spans="1:2" x14ac:dyDescent="0.2">
      <c r="A2866" s="4" t="s">
        <v>4928</v>
      </c>
      <c r="B2866" s="4" t="s">
        <v>6799</v>
      </c>
    </row>
    <row r="2867" spans="1:2" x14ac:dyDescent="0.2">
      <c r="A2867" s="154" t="s">
        <v>5001</v>
      </c>
      <c r="B2867" s="4" t="s">
        <v>6799</v>
      </c>
    </row>
    <row r="2868" spans="1:2" x14ac:dyDescent="0.2">
      <c r="A2868" s="154" t="s">
        <v>5002</v>
      </c>
      <c r="B2868" s="4" t="s">
        <v>6799</v>
      </c>
    </row>
    <row r="2869" spans="1:2" x14ac:dyDescent="0.2">
      <c r="A2869" s="4" t="s">
        <v>5029</v>
      </c>
      <c r="B2869" s="4" t="s">
        <v>6799</v>
      </c>
    </row>
    <row r="2870" spans="1:2" x14ac:dyDescent="0.2">
      <c r="A2870" s="4" t="s">
        <v>4929</v>
      </c>
      <c r="B2870" s="4" t="s">
        <v>6799</v>
      </c>
    </row>
    <row r="2871" spans="1:2" x14ac:dyDescent="0.2">
      <c r="A2871" s="4" t="s">
        <v>4930</v>
      </c>
      <c r="B2871" s="4" t="s">
        <v>6799</v>
      </c>
    </row>
    <row r="2872" spans="1:2" x14ac:dyDescent="0.2">
      <c r="A2872" s="4" t="s">
        <v>4931</v>
      </c>
      <c r="B2872" s="4" t="s">
        <v>6799</v>
      </c>
    </row>
    <row r="2873" spans="1:2" x14ac:dyDescent="0.2">
      <c r="A2873" s="154" t="s">
        <v>5003</v>
      </c>
      <c r="B2873" s="4" t="s">
        <v>6799</v>
      </c>
    </row>
    <row r="2874" spans="1:2" x14ac:dyDescent="0.2">
      <c r="A2874" s="4" t="s">
        <v>4932</v>
      </c>
      <c r="B2874" s="4" t="s">
        <v>6799</v>
      </c>
    </row>
    <row r="2875" spans="1:2" x14ac:dyDescent="0.2">
      <c r="A2875" s="4" t="s">
        <v>5030</v>
      </c>
      <c r="B2875" s="4" t="s">
        <v>6799</v>
      </c>
    </row>
    <row r="2876" spans="1:2" x14ac:dyDescent="0.2">
      <c r="A2876" s="4" t="s">
        <v>5031</v>
      </c>
      <c r="B2876" s="4" t="s">
        <v>6799</v>
      </c>
    </row>
    <row r="2877" spans="1:2" x14ac:dyDescent="0.2">
      <c r="A2877" s="4" t="s">
        <v>4934</v>
      </c>
      <c r="B2877" s="4" t="s">
        <v>6799</v>
      </c>
    </row>
    <row r="2878" spans="1:2" x14ac:dyDescent="0.2">
      <c r="A2878" s="4" t="s">
        <v>4933</v>
      </c>
      <c r="B2878" s="4" t="s">
        <v>6799</v>
      </c>
    </row>
    <row r="2879" spans="1:2" x14ac:dyDescent="0.2">
      <c r="A2879" s="4" t="s">
        <v>5160</v>
      </c>
      <c r="B2879" s="4" t="s">
        <v>6799</v>
      </c>
    </row>
    <row r="2880" spans="1:2" x14ac:dyDescent="0.2">
      <c r="A2880" s="4" t="s">
        <v>5161</v>
      </c>
      <c r="B2880" s="4" t="s">
        <v>6799</v>
      </c>
    </row>
    <row r="2881" spans="1:2" x14ac:dyDescent="0.2">
      <c r="A2881" s="4" t="s">
        <v>5162</v>
      </c>
      <c r="B2881" s="4" t="s">
        <v>6799</v>
      </c>
    </row>
    <row r="2882" spans="1:2" x14ac:dyDescent="0.2">
      <c r="A2882" s="4" t="s">
        <v>5163</v>
      </c>
      <c r="B2882" s="4" t="s">
        <v>6799</v>
      </c>
    </row>
    <row r="2883" spans="1:2" x14ac:dyDescent="0.2">
      <c r="A2883" s="4" t="s">
        <v>5164</v>
      </c>
      <c r="B2883" s="4" t="s">
        <v>6799</v>
      </c>
    </row>
    <row r="2884" spans="1:2" x14ac:dyDescent="0.2">
      <c r="A2884" s="4" t="s">
        <v>5165</v>
      </c>
      <c r="B2884" s="4" t="s">
        <v>6799</v>
      </c>
    </row>
    <row r="2885" spans="1:2" x14ac:dyDescent="0.2">
      <c r="A2885" s="4" t="s">
        <v>5166</v>
      </c>
      <c r="B2885" s="4" t="s">
        <v>6799</v>
      </c>
    </row>
    <row r="2886" spans="1:2" x14ac:dyDescent="0.2">
      <c r="A2886" s="4" t="s">
        <v>5167</v>
      </c>
      <c r="B2886" s="4" t="s">
        <v>6799</v>
      </c>
    </row>
    <row r="2887" spans="1:2" x14ac:dyDescent="0.2">
      <c r="A2887" s="4" t="s">
        <v>5168</v>
      </c>
      <c r="B2887" s="4" t="s">
        <v>6799</v>
      </c>
    </row>
    <row r="2888" spans="1:2" x14ac:dyDescent="0.2">
      <c r="A2888" s="4" t="s">
        <v>5169</v>
      </c>
      <c r="B2888" s="4" t="s">
        <v>6799</v>
      </c>
    </row>
    <row r="2889" spans="1:2" x14ac:dyDescent="0.2">
      <c r="A2889" s="4" t="s">
        <v>5170</v>
      </c>
      <c r="B2889" s="4" t="s">
        <v>6799</v>
      </c>
    </row>
    <row r="2890" spans="1:2" x14ac:dyDescent="0.2">
      <c r="A2890" s="4" t="s">
        <v>5171</v>
      </c>
      <c r="B2890" s="4" t="s">
        <v>6799</v>
      </c>
    </row>
    <row r="2891" spans="1:2" x14ac:dyDescent="0.2">
      <c r="A2891" s="4" t="s">
        <v>5095</v>
      </c>
      <c r="B2891" s="4" t="s">
        <v>6766</v>
      </c>
    </row>
    <row r="2892" spans="1:2" x14ac:dyDescent="0.2">
      <c r="A2892" s="4" t="s">
        <v>5096</v>
      </c>
      <c r="B2892" s="4" t="s">
        <v>6766</v>
      </c>
    </row>
    <row r="2893" spans="1:2" x14ac:dyDescent="0.2">
      <c r="A2893" s="4" t="s">
        <v>5097</v>
      </c>
      <c r="B2893" s="4" t="s">
        <v>6766</v>
      </c>
    </row>
    <row r="2894" spans="1:2" x14ac:dyDescent="0.2">
      <c r="A2894" s="4" t="s">
        <v>5098</v>
      </c>
      <c r="B2894" s="4" t="s">
        <v>6766</v>
      </c>
    </row>
    <row r="2895" spans="1:2" x14ac:dyDescent="0.2">
      <c r="A2895" s="4" t="s">
        <v>5099</v>
      </c>
      <c r="B2895" s="4" t="s">
        <v>6766</v>
      </c>
    </row>
    <row r="2896" spans="1:2" x14ac:dyDescent="0.2">
      <c r="A2896" s="4" t="s">
        <v>5100</v>
      </c>
      <c r="B2896" s="4" t="s">
        <v>6766</v>
      </c>
    </row>
    <row r="2897" spans="1:2" x14ac:dyDescent="0.2">
      <c r="A2897" s="4" t="s">
        <v>5101</v>
      </c>
      <c r="B2897" s="4" t="s">
        <v>6766</v>
      </c>
    </row>
    <row r="2898" spans="1:2" x14ac:dyDescent="0.2">
      <c r="A2898" s="4" t="s">
        <v>5102</v>
      </c>
      <c r="B2898" s="4" t="s">
        <v>6766</v>
      </c>
    </row>
    <row r="2899" spans="1:2" x14ac:dyDescent="0.2">
      <c r="A2899" s="4" t="s">
        <v>5103</v>
      </c>
      <c r="B2899" s="4" t="s">
        <v>6766</v>
      </c>
    </row>
    <row r="2900" spans="1:2" x14ac:dyDescent="0.2">
      <c r="A2900" s="4" t="s">
        <v>5104</v>
      </c>
      <c r="B2900" s="4" t="s">
        <v>6766</v>
      </c>
    </row>
    <row r="2901" spans="1:2" x14ac:dyDescent="0.2">
      <c r="A2901" s="4" t="s">
        <v>5105</v>
      </c>
      <c r="B2901" s="4" t="s">
        <v>6766</v>
      </c>
    </row>
    <row r="2902" spans="1:2" x14ac:dyDescent="0.2">
      <c r="A2902" s="4" t="s">
        <v>5106</v>
      </c>
      <c r="B2902" s="4" t="s">
        <v>6766</v>
      </c>
    </row>
    <row r="2903" spans="1:2" x14ac:dyDescent="0.2">
      <c r="A2903" s="4" t="s">
        <v>5107</v>
      </c>
      <c r="B2903" s="4" t="s">
        <v>6766</v>
      </c>
    </row>
    <row r="2904" spans="1:2" x14ac:dyDescent="0.2">
      <c r="A2904" s="4" t="s">
        <v>5108</v>
      </c>
      <c r="B2904" s="4" t="s">
        <v>6766</v>
      </c>
    </row>
    <row r="2905" spans="1:2" x14ac:dyDescent="0.2">
      <c r="A2905" s="4" t="s">
        <v>5109</v>
      </c>
      <c r="B2905" s="4" t="s">
        <v>6766</v>
      </c>
    </row>
    <row r="2906" spans="1:2" x14ac:dyDescent="0.2">
      <c r="A2906" s="4" t="s">
        <v>5110</v>
      </c>
      <c r="B2906" s="4" t="s">
        <v>6766</v>
      </c>
    </row>
    <row r="2907" spans="1:2" x14ac:dyDescent="0.2">
      <c r="A2907" s="4" t="s">
        <v>4884</v>
      </c>
      <c r="B2907" s="4" t="s">
        <v>6799</v>
      </c>
    </row>
    <row r="2908" spans="1:2" x14ac:dyDescent="0.2">
      <c r="A2908" s="150" t="s">
        <v>5945</v>
      </c>
      <c r="B2908" s="4" t="s">
        <v>6883</v>
      </c>
    </row>
    <row r="2909" spans="1:2" x14ac:dyDescent="0.2">
      <c r="A2909" s="150" t="s">
        <v>5885</v>
      </c>
      <c r="B2909" s="4" t="s">
        <v>6879</v>
      </c>
    </row>
    <row r="2910" spans="1:2" x14ac:dyDescent="0.2">
      <c r="A2910" s="150" t="s">
        <v>5886</v>
      </c>
      <c r="B2910" s="4" t="s">
        <v>6879</v>
      </c>
    </row>
    <row r="2911" spans="1:2" x14ac:dyDescent="0.2">
      <c r="A2911" s="150" t="s">
        <v>5887</v>
      </c>
      <c r="B2911" s="4" t="s">
        <v>6879</v>
      </c>
    </row>
    <row r="2912" spans="1:2" x14ac:dyDescent="0.2">
      <c r="A2912" s="150" t="s">
        <v>5888</v>
      </c>
      <c r="B2912" s="4" t="s">
        <v>6879</v>
      </c>
    </row>
    <row r="2913" spans="1:2" x14ac:dyDescent="0.2">
      <c r="A2913" s="27" t="s">
        <v>4285</v>
      </c>
      <c r="B2913" s="27" t="s">
        <v>4013</v>
      </c>
    </row>
    <row r="2914" spans="1:2" x14ac:dyDescent="0.2">
      <c r="A2914" s="150" t="s">
        <v>6058</v>
      </c>
      <c r="B2914" s="4" t="s">
        <v>6885</v>
      </c>
    </row>
    <row r="2915" spans="1:2" x14ac:dyDescent="0.2">
      <c r="A2915" s="150" t="s">
        <v>6059</v>
      </c>
      <c r="B2915" s="4" t="s">
        <v>6885</v>
      </c>
    </row>
    <row r="2916" spans="1:2" x14ac:dyDescent="0.2">
      <c r="A2916" s="150" t="s">
        <v>6060</v>
      </c>
      <c r="B2916" s="4" t="s">
        <v>6885</v>
      </c>
    </row>
    <row r="2917" spans="1:2" x14ac:dyDescent="0.2">
      <c r="A2917" s="150" t="s">
        <v>6061</v>
      </c>
      <c r="B2917" s="4" t="s">
        <v>6885</v>
      </c>
    </row>
    <row r="2918" spans="1:2" x14ac:dyDescent="0.2">
      <c r="A2918" s="150" t="s">
        <v>6062</v>
      </c>
      <c r="B2918" s="4" t="s">
        <v>6885</v>
      </c>
    </row>
    <row r="2919" spans="1:2" x14ac:dyDescent="0.2">
      <c r="A2919" s="150" t="s">
        <v>6063</v>
      </c>
      <c r="B2919" s="4" t="s">
        <v>6885</v>
      </c>
    </row>
    <row r="2920" spans="1:2" x14ac:dyDescent="0.2">
      <c r="A2920" s="150" t="s">
        <v>6064</v>
      </c>
      <c r="B2920" s="4" t="s">
        <v>6885</v>
      </c>
    </row>
    <row r="2921" spans="1:2" x14ac:dyDescent="0.2">
      <c r="A2921" s="150" t="s">
        <v>6065</v>
      </c>
      <c r="B2921" s="4" t="s">
        <v>6885</v>
      </c>
    </row>
    <row r="2922" spans="1:2" x14ac:dyDescent="0.2">
      <c r="A2922" s="150" t="s">
        <v>6066</v>
      </c>
      <c r="B2922" s="4" t="s">
        <v>6885</v>
      </c>
    </row>
    <row r="2923" spans="1:2" x14ac:dyDescent="0.2">
      <c r="A2923" s="150" t="s">
        <v>6067</v>
      </c>
      <c r="B2923" s="4" t="s">
        <v>6885</v>
      </c>
    </row>
    <row r="2924" spans="1:2" x14ac:dyDescent="0.2">
      <c r="A2924" s="4" t="s">
        <v>6197</v>
      </c>
      <c r="B2924" s="4" t="s">
        <v>6906</v>
      </c>
    </row>
    <row r="2925" spans="1:2" x14ac:dyDescent="0.2">
      <c r="A2925" s="150" t="s">
        <v>5889</v>
      </c>
      <c r="B2925" s="4" t="s">
        <v>6880</v>
      </c>
    </row>
    <row r="2926" spans="1:2" x14ac:dyDescent="0.2">
      <c r="A2926" s="4" t="s">
        <v>6379</v>
      </c>
      <c r="B2926" s="4" t="s">
        <v>6917</v>
      </c>
    </row>
    <row r="2927" spans="1:2" x14ac:dyDescent="0.2">
      <c r="A2927" s="4" t="s">
        <v>6382</v>
      </c>
      <c r="B2927" s="4" t="s">
        <v>6917</v>
      </c>
    </row>
    <row r="2928" spans="1:2" x14ac:dyDescent="0.2">
      <c r="A2928" s="4" t="s">
        <v>6380</v>
      </c>
      <c r="B2928" s="4" t="s">
        <v>6917</v>
      </c>
    </row>
    <row r="2929" spans="1:2" x14ac:dyDescent="0.2">
      <c r="A2929" s="4" t="s">
        <v>6381</v>
      </c>
      <c r="B2929" s="4" t="s">
        <v>6917</v>
      </c>
    </row>
    <row r="2930" spans="1:2" x14ac:dyDescent="0.2">
      <c r="A2930" s="4" t="s">
        <v>6383</v>
      </c>
      <c r="B2930" s="4" t="s">
        <v>6911</v>
      </c>
    </row>
    <row r="2931" spans="1:2" x14ac:dyDescent="0.2">
      <c r="A2931" s="4" t="s">
        <v>5082</v>
      </c>
      <c r="B2931" s="4" t="s">
        <v>6766</v>
      </c>
    </row>
    <row r="2932" spans="1:2" x14ac:dyDescent="0.2">
      <c r="A2932" s="4" t="s">
        <v>6177</v>
      </c>
      <c r="B2932" s="4" t="s">
        <v>4013</v>
      </c>
    </row>
    <row r="2933" spans="1:2" x14ac:dyDescent="0.2">
      <c r="A2933" s="4" t="s">
        <v>4804</v>
      </c>
      <c r="B2933" s="4" t="s">
        <v>6795</v>
      </c>
    </row>
    <row r="2934" spans="1:2" x14ac:dyDescent="0.2">
      <c r="A2934" s="4" t="s">
        <v>6623</v>
      </c>
      <c r="B2934" s="4" t="s">
        <v>6938</v>
      </c>
    </row>
    <row r="2935" spans="1:2" x14ac:dyDescent="0.2">
      <c r="A2935" s="148" t="s">
        <v>4309</v>
      </c>
      <c r="B2935" s="27" t="s">
        <v>4013</v>
      </c>
    </row>
    <row r="2936" spans="1:2" x14ac:dyDescent="0.2">
      <c r="A2936" s="150" t="s">
        <v>5827</v>
      </c>
      <c r="B2936" s="4" t="s">
        <v>6865</v>
      </c>
    </row>
    <row r="2937" spans="1:2" x14ac:dyDescent="0.2">
      <c r="A2937" s="4" t="s">
        <v>5004</v>
      </c>
      <c r="B2937" s="4" t="s">
        <v>6801</v>
      </c>
    </row>
    <row r="2938" spans="1:2" x14ac:dyDescent="0.2">
      <c r="A2938" s="4" t="s">
        <v>4805</v>
      </c>
      <c r="B2938" s="4" t="s">
        <v>6779</v>
      </c>
    </row>
    <row r="2939" spans="1:2" x14ac:dyDescent="0.2">
      <c r="A2939" s="4" t="s">
        <v>4806</v>
      </c>
      <c r="B2939" s="4" t="s">
        <v>6780</v>
      </c>
    </row>
    <row r="2940" spans="1:2" x14ac:dyDescent="0.2">
      <c r="A2940" s="4" t="s">
        <v>4807</v>
      </c>
      <c r="B2940" s="4" t="s">
        <v>6780</v>
      </c>
    </row>
    <row r="2941" spans="1:2" x14ac:dyDescent="0.2">
      <c r="A2941" s="4" t="s">
        <v>6222</v>
      </c>
      <c r="B2941" s="4" t="s">
        <v>6906</v>
      </c>
    </row>
    <row r="2942" spans="1:2" x14ac:dyDescent="0.2">
      <c r="A2942" s="4" t="s">
        <v>5195</v>
      </c>
      <c r="B2942" s="4" t="s">
        <v>6823</v>
      </c>
    </row>
    <row r="2943" spans="1:2" x14ac:dyDescent="0.2">
      <c r="A2943" s="4" t="s">
        <v>4808</v>
      </c>
      <c r="B2943" s="4" t="s">
        <v>6787</v>
      </c>
    </row>
    <row r="2944" spans="1:2" x14ac:dyDescent="0.2">
      <c r="A2944" s="4" t="s">
        <v>4809</v>
      </c>
      <c r="B2944" s="4" t="s">
        <v>6792</v>
      </c>
    </row>
    <row r="2945" spans="1:2" x14ac:dyDescent="0.2">
      <c r="A2945" s="4" t="s">
        <v>4810</v>
      </c>
      <c r="B2945" s="4" t="s">
        <v>6787</v>
      </c>
    </row>
    <row r="2946" spans="1:2" x14ac:dyDescent="0.2">
      <c r="A2946" s="4" t="s">
        <v>4811</v>
      </c>
      <c r="B2946" s="4" t="s">
        <v>6792</v>
      </c>
    </row>
    <row r="2947" spans="1:2" x14ac:dyDescent="0.2">
      <c r="A2947" s="4" t="s">
        <v>5005</v>
      </c>
      <c r="B2947" s="4" t="s">
        <v>6766</v>
      </c>
    </row>
    <row r="2948" spans="1:2" x14ac:dyDescent="0.2">
      <c r="A2948" s="148" t="s">
        <v>6155</v>
      </c>
      <c r="B2948" s="4" t="s">
        <v>4013</v>
      </c>
    </row>
    <row r="2949" spans="1:2" x14ac:dyDescent="0.2">
      <c r="A2949" s="4" t="s">
        <v>6238</v>
      </c>
      <c r="B2949" s="4" t="s">
        <v>6906</v>
      </c>
    </row>
    <row r="2950" spans="1:2" x14ac:dyDescent="0.2">
      <c r="A2950" s="4" t="s">
        <v>6398</v>
      </c>
      <c r="B2950" s="4" t="s">
        <v>6756</v>
      </c>
    </row>
    <row r="2951" spans="1:2" x14ac:dyDescent="0.2">
      <c r="A2951" s="4" t="s">
        <v>6398</v>
      </c>
      <c r="B2951" s="4" t="s">
        <v>6756</v>
      </c>
    </row>
    <row r="2952" spans="1:2" x14ac:dyDescent="0.2">
      <c r="A2952" s="4" t="s">
        <v>4427</v>
      </c>
      <c r="B2952" s="4" t="s">
        <v>6742</v>
      </c>
    </row>
    <row r="2953" spans="1:2" x14ac:dyDescent="0.2">
      <c r="A2953" s="4" t="s">
        <v>4427</v>
      </c>
      <c r="B2953" s="4" t="s">
        <v>6752</v>
      </c>
    </row>
    <row r="2954" spans="1:2" x14ac:dyDescent="0.2">
      <c r="A2954" s="4" t="s">
        <v>4427</v>
      </c>
      <c r="B2954" s="4" t="s">
        <v>6753</v>
      </c>
    </row>
    <row r="2955" spans="1:2" x14ac:dyDescent="0.2">
      <c r="A2955" s="4" t="s">
        <v>4427</v>
      </c>
      <c r="B2955" s="4" t="s">
        <v>6754</v>
      </c>
    </row>
    <row r="2956" spans="1:2" x14ac:dyDescent="0.2">
      <c r="A2956" s="4" t="s">
        <v>4427</v>
      </c>
      <c r="B2956" s="4" t="s">
        <v>6744</v>
      </c>
    </row>
    <row r="2957" spans="1:2" x14ac:dyDescent="0.2">
      <c r="A2957" s="4" t="s">
        <v>4427</v>
      </c>
      <c r="B2957" s="4" t="s">
        <v>6745</v>
      </c>
    </row>
    <row r="2958" spans="1:2" x14ac:dyDescent="0.2">
      <c r="A2958" s="4" t="s">
        <v>4427</v>
      </c>
      <c r="B2958" s="4" t="s">
        <v>6746</v>
      </c>
    </row>
    <row r="2959" spans="1:2" x14ac:dyDescent="0.2">
      <c r="A2959" s="4" t="s">
        <v>4427</v>
      </c>
      <c r="B2959" s="4" t="s">
        <v>6747</v>
      </c>
    </row>
    <row r="2960" spans="1:2" x14ac:dyDescent="0.2">
      <c r="A2960" s="4" t="s">
        <v>4427</v>
      </c>
      <c r="B2960" s="4" t="s">
        <v>6748</v>
      </c>
    </row>
    <row r="2961" spans="1:2" x14ac:dyDescent="0.2">
      <c r="A2961" s="4" t="s">
        <v>4427</v>
      </c>
      <c r="B2961" s="4" t="s">
        <v>6749</v>
      </c>
    </row>
    <row r="2962" spans="1:2" x14ac:dyDescent="0.2">
      <c r="A2962" s="4" t="s">
        <v>4427</v>
      </c>
      <c r="B2962" s="4" t="s">
        <v>6750</v>
      </c>
    </row>
    <row r="2963" spans="1:2" x14ac:dyDescent="0.2">
      <c r="A2963" s="4" t="s">
        <v>4425</v>
      </c>
      <c r="B2963" s="4" t="s">
        <v>6742</v>
      </c>
    </row>
    <row r="2964" spans="1:2" x14ac:dyDescent="0.2">
      <c r="A2964" s="4" t="s">
        <v>4425</v>
      </c>
      <c r="B2964" s="4" t="s">
        <v>6743</v>
      </c>
    </row>
    <row r="2965" spans="1:2" x14ac:dyDescent="0.2">
      <c r="A2965" s="4" t="s">
        <v>4425</v>
      </c>
      <c r="B2965" s="4" t="s">
        <v>6744</v>
      </c>
    </row>
    <row r="2966" spans="1:2" x14ac:dyDescent="0.2">
      <c r="A2966" s="4" t="s">
        <v>4425</v>
      </c>
      <c r="B2966" s="4" t="s">
        <v>6745</v>
      </c>
    </row>
    <row r="2967" spans="1:2" x14ac:dyDescent="0.2">
      <c r="A2967" s="4" t="s">
        <v>4425</v>
      </c>
      <c r="B2967" s="4" t="s">
        <v>6746</v>
      </c>
    </row>
    <row r="2968" spans="1:2" x14ac:dyDescent="0.2">
      <c r="A2968" s="4" t="s">
        <v>4425</v>
      </c>
      <c r="B2968" s="4" t="s">
        <v>6747</v>
      </c>
    </row>
    <row r="2969" spans="1:2" x14ac:dyDescent="0.2">
      <c r="A2969" s="4" t="s">
        <v>4425</v>
      </c>
      <c r="B2969" s="4" t="s">
        <v>6748</v>
      </c>
    </row>
    <row r="2970" spans="1:2" x14ac:dyDescent="0.2">
      <c r="A2970" s="4" t="s">
        <v>4425</v>
      </c>
      <c r="B2970" s="4" t="s">
        <v>6749</v>
      </c>
    </row>
    <row r="2971" spans="1:2" x14ac:dyDescent="0.2">
      <c r="A2971" s="4" t="s">
        <v>4425</v>
      </c>
      <c r="B2971" s="4" t="s">
        <v>6750</v>
      </c>
    </row>
    <row r="2972" spans="1:2" x14ac:dyDescent="0.2">
      <c r="A2972" s="4" t="s">
        <v>6000</v>
      </c>
      <c r="B2972" s="4" t="s">
        <v>4013</v>
      </c>
    </row>
    <row r="2973" spans="1:2" x14ac:dyDescent="0.2">
      <c r="A2973" s="4" t="s">
        <v>6025</v>
      </c>
      <c r="B2973" s="4" t="s">
        <v>4013</v>
      </c>
    </row>
    <row r="2974" spans="1:2" x14ac:dyDescent="0.2">
      <c r="A2974" s="4" t="s">
        <v>6028</v>
      </c>
      <c r="B2974" s="4" t="s">
        <v>4013</v>
      </c>
    </row>
    <row r="2975" spans="1:2" x14ac:dyDescent="0.2">
      <c r="A2975" s="4" t="s">
        <v>4135</v>
      </c>
      <c r="B2975" s="4" t="s">
        <v>4013</v>
      </c>
    </row>
    <row r="2976" spans="1:2" x14ac:dyDescent="0.2">
      <c r="A2976" s="4" t="s">
        <v>6026</v>
      </c>
      <c r="B2976" s="4" t="s">
        <v>4013</v>
      </c>
    </row>
    <row r="2977" spans="1:2" x14ac:dyDescent="0.2">
      <c r="A2977" s="4" t="s">
        <v>6608</v>
      </c>
      <c r="B2977" s="4" t="s">
        <v>6938</v>
      </c>
    </row>
    <row r="2978" spans="1:2" x14ac:dyDescent="0.2">
      <c r="A2978" s="4" t="s">
        <v>6608</v>
      </c>
      <c r="B2978" s="4" t="s">
        <v>6938</v>
      </c>
    </row>
    <row r="2979" spans="1:2" x14ac:dyDescent="0.2">
      <c r="A2979" s="4" t="s">
        <v>6007</v>
      </c>
      <c r="B2979" s="4" t="s">
        <v>4013</v>
      </c>
    </row>
    <row r="2980" spans="1:2" x14ac:dyDescent="0.2">
      <c r="A2980" s="4" t="s">
        <v>6577</v>
      </c>
      <c r="B2980" s="4" t="s">
        <v>6938</v>
      </c>
    </row>
    <row r="2981" spans="1:2" x14ac:dyDescent="0.2">
      <c r="A2981" s="4" t="s">
        <v>6420</v>
      </c>
      <c r="B2981" s="4" t="s">
        <v>4013</v>
      </c>
    </row>
    <row r="2982" spans="1:2" x14ac:dyDescent="0.2">
      <c r="A2982" s="4" t="s">
        <v>6397</v>
      </c>
      <c r="B2982" s="4" t="s">
        <v>6756</v>
      </c>
    </row>
    <row r="2983" spans="1:2" x14ac:dyDescent="0.2">
      <c r="A2983" s="151" t="s">
        <v>4426</v>
      </c>
      <c r="B2983" s="4" t="s">
        <v>6742</v>
      </c>
    </row>
    <row r="2984" spans="1:2" x14ac:dyDescent="0.2">
      <c r="A2984" s="151" t="s">
        <v>4426</v>
      </c>
      <c r="B2984" s="4" t="s">
        <v>6743</v>
      </c>
    </row>
    <row r="2985" spans="1:2" x14ac:dyDescent="0.2">
      <c r="A2985" s="151" t="s">
        <v>4426</v>
      </c>
      <c r="B2985" s="4" t="s">
        <v>6744</v>
      </c>
    </row>
    <row r="2986" spans="1:2" x14ac:dyDescent="0.2">
      <c r="A2986" s="151" t="s">
        <v>4426</v>
      </c>
      <c r="B2986" s="4" t="s">
        <v>6745</v>
      </c>
    </row>
    <row r="2987" spans="1:2" x14ac:dyDescent="0.2">
      <c r="A2987" s="151" t="s">
        <v>4426</v>
      </c>
      <c r="B2987" s="4" t="s">
        <v>6746</v>
      </c>
    </row>
    <row r="2988" spans="1:2" x14ac:dyDescent="0.2">
      <c r="A2988" s="151" t="s">
        <v>4426</v>
      </c>
      <c r="B2988" s="4" t="s">
        <v>6747</v>
      </c>
    </row>
    <row r="2989" spans="1:2" x14ac:dyDescent="0.2">
      <c r="A2989" s="151" t="s">
        <v>4426</v>
      </c>
      <c r="B2989" s="4" t="s">
        <v>6748</v>
      </c>
    </row>
    <row r="2990" spans="1:2" x14ac:dyDescent="0.2">
      <c r="A2990" s="151" t="s">
        <v>4426</v>
      </c>
      <c r="B2990" s="4" t="s">
        <v>6749</v>
      </c>
    </row>
    <row r="2991" spans="1:2" x14ac:dyDescent="0.2">
      <c r="A2991" s="151" t="s">
        <v>4426</v>
      </c>
      <c r="B2991" s="4" t="s">
        <v>6750</v>
      </c>
    </row>
    <row r="2992" spans="1:2" x14ac:dyDescent="0.2">
      <c r="A2992" s="151" t="s">
        <v>4426</v>
      </c>
      <c r="B2992" s="4" t="s">
        <v>6739</v>
      </c>
    </row>
    <row r="2993" spans="1:2" x14ac:dyDescent="0.2">
      <c r="A2993" s="151" t="s">
        <v>4426</v>
      </c>
      <c r="B2993" s="4" t="s">
        <v>6740</v>
      </c>
    </row>
    <row r="2994" spans="1:2" x14ac:dyDescent="0.2">
      <c r="A2994" s="4" t="s">
        <v>6223</v>
      </c>
      <c r="B2994" s="4" t="s">
        <v>6906</v>
      </c>
    </row>
    <row r="2995" spans="1:2" x14ac:dyDescent="0.2">
      <c r="A2995" s="4" t="s">
        <v>6562</v>
      </c>
      <c r="B2995" s="4" t="s">
        <v>6938</v>
      </c>
    </row>
    <row r="2996" spans="1:2" x14ac:dyDescent="0.2">
      <c r="A2996" s="4" t="s">
        <v>6421</v>
      </c>
      <c r="B2996" s="4" t="s">
        <v>4013</v>
      </c>
    </row>
    <row r="2997" spans="1:2" x14ac:dyDescent="0.2">
      <c r="A2997" s="4" t="s">
        <v>6424</v>
      </c>
      <c r="B2997" s="4" t="s">
        <v>4013</v>
      </c>
    </row>
    <row r="2998" spans="1:2" x14ac:dyDescent="0.2">
      <c r="A2998" s="4" t="s">
        <v>6422</v>
      </c>
      <c r="B2998" s="4" t="s">
        <v>4013</v>
      </c>
    </row>
    <row r="2999" spans="1:2" x14ac:dyDescent="0.2">
      <c r="A2999" s="148" t="s">
        <v>4430</v>
      </c>
      <c r="B2999" s="4" t="s">
        <v>6742</v>
      </c>
    </row>
    <row r="3000" spans="1:2" x14ac:dyDescent="0.2">
      <c r="A3000" s="148" t="s">
        <v>4430</v>
      </c>
      <c r="B3000" s="4" t="s">
        <v>6742</v>
      </c>
    </row>
    <row r="3001" spans="1:2" x14ac:dyDescent="0.2">
      <c r="A3001" s="4" t="s">
        <v>6556</v>
      </c>
      <c r="B3001" s="4" t="s">
        <v>6938</v>
      </c>
    </row>
    <row r="3002" spans="1:2" x14ac:dyDescent="0.2">
      <c r="A3002" s="4" t="s">
        <v>6609</v>
      </c>
      <c r="B3002" s="4" t="s">
        <v>6938</v>
      </c>
    </row>
    <row r="3003" spans="1:2" x14ac:dyDescent="0.2">
      <c r="A3003" s="4" t="s">
        <v>6557</v>
      </c>
      <c r="B3003" s="4" t="s">
        <v>6938</v>
      </c>
    </row>
    <row r="3004" spans="1:2" x14ac:dyDescent="0.2">
      <c r="A3004" s="4" t="s">
        <v>6442</v>
      </c>
      <c r="B3004" s="4" t="s">
        <v>4013</v>
      </c>
    </row>
    <row r="3005" spans="1:2" x14ac:dyDescent="0.2">
      <c r="A3005" s="4" t="s">
        <v>6198</v>
      </c>
      <c r="B3005" s="4" t="s">
        <v>6906</v>
      </c>
    </row>
    <row r="3006" spans="1:2" x14ac:dyDescent="0.2">
      <c r="A3006" s="4" t="s">
        <v>6435</v>
      </c>
      <c r="B3006" s="4" t="s">
        <v>4013</v>
      </c>
    </row>
    <row r="3007" spans="1:2" x14ac:dyDescent="0.2">
      <c r="A3007" s="4" t="s">
        <v>4382</v>
      </c>
      <c r="B3007" s="27" t="s">
        <v>4013</v>
      </c>
    </row>
    <row r="3008" spans="1:2" x14ac:dyDescent="0.2">
      <c r="A3008" s="4" t="s">
        <v>6456</v>
      </c>
      <c r="B3008" s="4" t="s">
        <v>4013</v>
      </c>
    </row>
    <row r="3009" spans="1:2" x14ac:dyDescent="0.2">
      <c r="A3009" s="4" t="s">
        <v>4509</v>
      </c>
      <c r="B3009" s="4" t="s">
        <v>4013</v>
      </c>
    </row>
    <row r="3010" spans="1:2" x14ac:dyDescent="0.2">
      <c r="A3010" s="4" t="s">
        <v>6590</v>
      </c>
      <c r="B3010" s="4" t="s">
        <v>6938</v>
      </c>
    </row>
    <row r="3011" spans="1:2" x14ac:dyDescent="0.2">
      <c r="A3011" s="4" t="s">
        <v>6627</v>
      </c>
      <c r="B3011" s="4" t="s">
        <v>6938</v>
      </c>
    </row>
    <row r="3012" spans="1:2" x14ac:dyDescent="0.2">
      <c r="A3012" s="4" t="s">
        <v>6610</v>
      </c>
      <c r="B3012" s="4" t="s">
        <v>6938</v>
      </c>
    </row>
    <row r="3013" spans="1:2" x14ac:dyDescent="0.2">
      <c r="A3013" s="4" t="s">
        <v>4511</v>
      </c>
      <c r="B3013" s="4" t="s">
        <v>4013</v>
      </c>
    </row>
    <row r="3014" spans="1:2" x14ac:dyDescent="0.2">
      <c r="A3014" s="4" t="s">
        <v>4403</v>
      </c>
      <c r="B3014" s="27" t="s">
        <v>4013</v>
      </c>
    </row>
    <row r="3015" spans="1:2" x14ac:dyDescent="0.2">
      <c r="A3015" s="4" t="s">
        <v>6267</v>
      </c>
      <c r="B3015" s="4" t="s">
        <v>6907</v>
      </c>
    </row>
    <row r="3016" spans="1:2" x14ac:dyDescent="0.2">
      <c r="A3016" s="4" t="s">
        <v>6384</v>
      </c>
      <c r="B3016" s="4" t="s">
        <v>6911</v>
      </c>
    </row>
    <row r="3017" spans="1:2" x14ac:dyDescent="0.2">
      <c r="A3017" s="4" t="s">
        <v>4518</v>
      </c>
      <c r="B3017" s="4" t="s">
        <v>4013</v>
      </c>
    </row>
    <row r="3018" spans="1:2" x14ac:dyDescent="0.2">
      <c r="A3018" s="4" t="s">
        <v>6558</v>
      </c>
      <c r="B3018" s="4" t="s">
        <v>6938</v>
      </c>
    </row>
    <row r="3019" spans="1:2" x14ac:dyDescent="0.2">
      <c r="A3019" s="4" t="s">
        <v>6559</v>
      </c>
      <c r="B3019" s="4" t="s">
        <v>6938</v>
      </c>
    </row>
    <row r="3020" spans="1:2" x14ac:dyDescent="0.2">
      <c r="A3020" s="4" t="s">
        <v>6560</v>
      </c>
      <c r="B3020" s="4" t="s">
        <v>6938</v>
      </c>
    </row>
    <row r="3021" spans="1:2" x14ac:dyDescent="0.2">
      <c r="A3021" s="4" t="s">
        <v>4484</v>
      </c>
      <c r="B3021" s="4" t="s">
        <v>4013</v>
      </c>
    </row>
    <row r="3022" spans="1:2" x14ac:dyDescent="0.2">
      <c r="A3022" s="4" t="s">
        <v>4519</v>
      </c>
      <c r="B3022" s="4" t="s">
        <v>4013</v>
      </c>
    </row>
    <row r="3023" spans="1:2" x14ac:dyDescent="0.2">
      <c r="A3023" s="164" t="s">
        <v>5994</v>
      </c>
      <c r="B3023" s="4" t="s">
        <v>6884</v>
      </c>
    </row>
    <row r="3024" spans="1:2" x14ac:dyDescent="0.2">
      <c r="A3024" s="150" t="s">
        <v>5656</v>
      </c>
      <c r="B3024" s="4" t="s">
        <v>6831</v>
      </c>
    </row>
    <row r="3025" spans="1:2" x14ac:dyDescent="0.2">
      <c r="A3025" s="148" t="s">
        <v>4535</v>
      </c>
      <c r="B3025" s="4" t="s">
        <v>4013</v>
      </c>
    </row>
    <row r="3026" spans="1:2" x14ac:dyDescent="0.2">
      <c r="A3026" s="4" t="s">
        <v>5227</v>
      </c>
      <c r="B3026" s="4" t="s">
        <v>6823</v>
      </c>
    </row>
    <row r="3027" spans="1:2" x14ac:dyDescent="0.2">
      <c r="A3027" s="148" t="s">
        <v>5311</v>
      </c>
      <c r="B3027" s="4" t="s">
        <v>6826</v>
      </c>
    </row>
    <row r="3028" spans="1:2" x14ac:dyDescent="0.2">
      <c r="A3028" s="4" t="s">
        <v>6133</v>
      </c>
      <c r="B3028" s="4" t="s">
        <v>4013</v>
      </c>
    </row>
    <row r="3029" spans="1:2" x14ac:dyDescent="0.2">
      <c r="A3029" s="164" t="s">
        <v>5995</v>
      </c>
      <c r="B3029" s="4" t="s">
        <v>6884</v>
      </c>
    </row>
    <row r="3030" spans="1:2" x14ac:dyDescent="0.2">
      <c r="A3030" s="164" t="s">
        <v>5996</v>
      </c>
      <c r="B3030" s="4" t="s">
        <v>6884</v>
      </c>
    </row>
    <row r="3031" spans="1:2" x14ac:dyDescent="0.2">
      <c r="A3031" s="164" t="s">
        <v>5990</v>
      </c>
      <c r="B3031" s="4" t="s">
        <v>6884</v>
      </c>
    </row>
    <row r="3032" spans="1:2" x14ac:dyDescent="0.2">
      <c r="A3032" s="153" t="s">
        <v>4551</v>
      </c>
      <c r="B3032" s="4" t="s">
        <v>4013</v>
      </c>
    </row>
    <row r="3033" spans="1:2" x14ac:dyDescent="0.2">
      <c r="A3033" s="4" t="s">
        <v>4520</v>
      </c>
      <c r="B3033" s="4" t="s">
        <v>4013</v>
      </c>
    </row>
    <row r="3034" spans="1:2" x14ac:dyDescent="0.2">
      <c r="A3034" s="4" t="s">
        <v>5235</v>
      </c>
      <c r="B3034" s="4" t="s">
        <v>6825</v>
      </c>
    </row>
    <row r="3035" spans="1:2" x14ac:dyDescent="0.2">
      <c r="A3035" s="153" t="s">
        <v>4562</v>
      </c>
      <c r="B3035" s="4" t="s">
        <v>4013</v>
      </c>
    </row>
    <row r="3036" spans="1:2" x14ac:dyDescent="0.2">
      <c r="A3036" s="27" t="s">
        <v>4340</v>
      </c>
      <c r="B3036" s="27" t="s">
        <v>4013</v>
      </c>
    </row>
    <row r="3037" spans="1:2" x14ac:dyDescent="0.2">
      <c r="A3037" s="165" t="s">
        <v>6396</v>
      </c>
      <c r="B3037" s="165" t="s">
        <v>6756</v>
      </c>
    </row>
  </sheetData>
  <sortState ref="A2:B3248">
    <sortCondition ref="A1"/>
  </sortState>
  <hyperlinks>
    <hyperlink ref="A1096" r:id="rId1" tooltip="Hageland" display="http://en.wikipedia.org/wiki/Hageland"/>
    <hyperlink ref="A1127" r:id="rId2" tooltip="Heuvelland" display="http://en.wikipedia.org/wiki/Heuvelland"/>
    <hyperlink ref="A2528" r:id="rId3" display="http://www.austrianwine.com/our-wine/wine-growing-regions/steiermark-styria/suedoststeiermark/"/>
    <hyperlink ref="A1249" r:id="rId4" tooltip="Kvareli" display="http://en.wikipedia.org/wiki/Kvareli"/>
    <hyperlink ref="A2559" r:id="rId5" tooltip="Telavi" display="http://en.wikipedia.org/wiki/Telavi"/>
    <hyperlink ref="A2451" r:id="rId6" tooltip="Sforzato di Valtellina (page does not exist)" display="http://en.wikipedia.org/w/index.php?title=Sforzato_di_Valtellina&amp;action=edit&amp;redlink=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6D1F8608-2971-4410-B0D2-E3266509DD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41</vt:i4>
      </vt:variant>
    </vt:vector>
  </HeadingPairs>
  <TitlesOfParts>
    <vt:vector size="43" baseType="lpstr">
      <vt:lpstr>Part A - Submitter Details</vt:lpstr>
      <vt:lpstr>Part B - Wine Details</vt:lpstr>
      <vt:lpstr>_strenght</vt:lpstr>
      <vt:lpstr>AddLine1</vt:lpstr>
      <vt:lpstr>AddLine2</vt:lpstr>
      <vt:lpstr>AddLine3</vt:lpstr>
      <vt:lpstr>AddLine4</vt:lpstr>
      <vt:lpstr>AddLine5</vt:lpstr>
      <vt:lpstr>AddLine6</vt:lpstr>
      <vt:lpstr>AddLine7</vt:lpstr>
      <vt:lpstr>Agent1</vt:lpstr>
      <vt:lpstr>Agent10</vt:lpstr>
      <vt:lpstr>Agent11</vt:lpstr>
      <vt:lpstr>Agent12</vt:lpstr>
      <vt:lpstr>Agent2</vt:lpstr>
      <vt:lpstr>Agent3</vt:lpstr>
      <vt:lpstr>Agent4</vt:lpstr>
      <vt:lpstr>Agent5</vt:lpstr>
      <vt:lpstr>Agent6</vt:lpstr>
      <vt:lpstr>Agent7</vt:lpstr>
      <vt:lpstr>Agent8</vt:lpstr>
      <vt:lpstr>Agent9</vt:lpstr>
      <vt:lpstr>clientemail</vt:lpstr>
      <vt:lpstr>ClientFax</vt:lpstr>
      <vt:lpstr>ClientWebsite</vt:lpstr>
      <vt:lpstr>Comp_Name</vt:lpstr>
      <vt:lpstr>Comp_Phone</vt:lpstr>
      <vt:lpstr>Comp_Type</vt:lpstr>
      <vt:lpstr>Contact_email</vt:lpstr>
      <vt:lpstr>Contact_Lastname</vt:lpstr>
      <vt:lpstr>Contact_Mobile</vt:lpstr>
      <vt:lpstr>Contact_Name</vt:lpstr>
      <vt:lpstr>Contact_Telephone</vt:lpstr>
      <vt:lpstr>Contact_Title</vt:lpstr>
      <vt:lpstr>Entered_b4</vt:lpstr>
      <vt:lpstr>How_Hear</vt:lpstr>
      <vt:lpstr>Info1</vt:lpstr>
      <vt:lpstr>Info2</vt:lpstr>
      <vt:lpstr>Rules1</vt:lpstr>
      <vt:lpstr>Rules2</vt:lpstr>
      <vt:lpstr>Rules3</vt:lpstr>
      <vt:lpstr>VAT_Num</vt:lpstr>
      <vt:lpstr>Wines_entered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Exercise planner</dc:title>
  <dc:creator>_Freelance Decanter</dc:creator>
  <cp:lastModifiedBy>Christine Campbell</cp:lastModifiedBy>
  <cp:lastPrinted>2008-11-19T13:48:33Z</cp:lastPrinted>
  <dcterms:created xsi:type="dcterms:W3CDTF">2013-02-20T09:40:41Z</dcterms:created>
  <dcterms:modified xsi:type="dcterms:W3CDTF">2013-02-22T16:35:16Z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TC103410559990</vt:lpwstr>
  </property>
</Properties>
</file>